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9080" windowHeight="12015" activeTab="0"/>
  </bookViews>
  <sheets>
    <sheet name="Feuille de données" sheetId="1" r:id="rId1"/>
    <sheet name="Graphe général" sheetId="2" r:id="rId2"/>
    <sheet name="Gamme n°6" sheetId="3" r:id="rId3"/>
    <sheet name="Gamme n°8" sheetId="4" r:id="rId4"/>
    <sheet name="Gamme n°9" sheetId="5" r:id="rId5"/>
    <sheet name="Gamme n°10" sheetId="6" r:id="rId6"/>
    <sheet name="Gamme n°11" sheetId="7" r:id="rId7"/>
    <sheet name="Gamme n°1" sheetId="8" r:id="rId8"/>
    <sheet name="Gamme n°2" sheetId="9" r:id="rId9"/>
    <sheet name="Gamme n°3" sheetId="10" r:id="rId10"/>
    <sheet name="Gamme n°4" sheetId="11" r:id="rId11"/>
    <sheet name="Gamme n°4 (2)" sheetId="12" r:id="rId12"/>
  </sheets>
  <definedNames/>
  <calcPr fullCalcOnLoad="1" refMode="R1C1"/>
</workbook>
</file>

<file path=xl/sharedStrings.xml><?xml version="1.0" encoding="utf-8"?>
<sst xmlns="http://schemas.openxmlformats.org/spreadsheetml/2006/main" count="142" uniqueCount="142">
  <si>
    <t>Configuration</t>
  </si>
  <si>
    <t>Tele Vue Panoptic 24 mm</t>
  </si>
  <si>
    <t>Focale (mm)</t>
  </si>
  <si>
    <t>Champ résultant (minutes d'arc)</t>
  </si>
  <si>
    <t>Grossissement (x)</t>
  </si>
  <si>
    <t>Tele Vue Nagler 16 mm type 5</t>
  </si>
  <si>
    <t>Tele Vue Nagler 9 mm type 6</t>
  </si>
  <si>
    <t>Tele Vue Nagler 11 mm type 6</t>
  </si>
  <si>
    <t>Tele Vue Nagler 13 mm type 6</t>
  </si>
  <si>
    <t>Pentax XW 20 mm</t>
  </si>
  <si>
    <t>Pentax XW 10 mm</t>
  </si>
  <si>
    <t>Pentax XW 7 mm</t>
  </si>
  <si>
    <t>Pentax XW 5 mm</t>
  </si>
  <si>
    <t>Tele Vue Panoptic 19 mm</t>
  </si>
  <si>
    <t>Tele Vue Panoptic 22 mm</t>
  </si>
  <si>
    <t>Tele Vue Panoptic 15 mm</t>
  </si>
  <si>
    <t>Tele Vue Nagler 7 mm type 6</t>
  </si>
  <si>
    <t>Tele Vue Nagler 5 mm type 6</t>
  </si>
  <si>
    <t>Tele Vue Nagler 12 mm type 4</t>
  </si>
  <si>
    <t>Pupille de sortie (mm)</t>
  </si>
  <si>
    <t>Tele Vue Nagler 17 mm type 4</t>
  </si>
  <si>
    <t>Tele Vue Nagler 26 mm type 5</t>
  </si>
  <si>
    <t>Tele Vue Nagler 31 mm type 5</t>
  </si>
  <si>
    <t>Pentax XW 40 mm</t>
  </si>
  <si>
    <t>Tele Vue Panoptic 41 mm</t>
  </si>
  <si>
    <t>Tele Vue Nagler 3,5 mm type 6</t>
  </si>
  <si>
    <t>Commentaires</t>
  </si>
  <si>
    <t>Pentax XW 30 mm</t>
  </si>
  <si>
    <t>Pentax XW 3,5 mm</t>
  </si>
  <si>
    <t>Pentax XW 30 mm + Tele Vue Powermate 2x</t>
  </si>
  <si>
    <t>Tele Vue Nagler 31 mm type 5 + Tele Vue Powermate 2x</t>
  </si>
  <si>
    <t>Tele Vue Nagler 26 mm type 5 + Tele Vue Powermate 2x</t>
  </si>
  <si>
    <t>Tele Vue Panoptic 24 mm + Tele Vue Powermate 2,5x</t>
  </si>
  <si>
    <t>Tele Vue Panoptic 22 mm + Tele Vue Powermate 2,5x</t>
  </si>
  <si>
    <t>Pentax XW 20 mm + Tele Vue Powermate 2,5x</t>
  </si>
  <si>
    <t>Tele Vue Panoptic 19 mm + Tele Vue Powermate 2,5x</t>
  </si>
  <si>
    <t>Tele Vue Nagler 16 mm type 5 + Tele Vue Powermate 2,5x</t>
  </si>
  <si>
    <t>Tele Vue Panoptic 15 mm + Tele Vue Powermate 2,5x</t>
  </si>
  <si>
    <t>Tele Vue Nagler 13 mm type 6 + Tele Vue Powermate 2,5x</t>
  </si>
  <si>
    <t>Tele Vue Nagler 11 mm type 6 + Tele Vue Powermate 2,5x</t>
  </si>
  <si>
    <t>Pentax XW 10 mm + Tele Vue Powermate 2,5x</t>
  </si>
  <si>
    <t>Tele Vue Nagler 9 mm type 6 + Tele Vue Powermate 2,5x</t>
  </si>
  <si>
    <t>Tele Vue Nagler 7 mm type 6 + Tele Vue Powermate 2,5x</t>
  </si>
  <si>
    <t>Pentax XW 7 mm + Tele Vue Powermate 2,5x</t>
  </si>
  <si>
    <t>Tele Vue Nagler 5 mm type 6 + Tele Vue Powermate 2,5x</t>
  </si>
  <si>
    <t>Pentax XW 5 mm + Tele Vue Powermate 2,5x</t>
  </si>
  <si>
    <t>Tele Vue Nagler 31 mm type 5 + Tele Vue Powermate 4x</t>
  </si>
  <si>
    <t>Tele Vue Nagler 26 mm type 5 + Tele Vue Powermate 4x</t>
  </si>
  <si>
    <t>Tele Vue Nagler 17 mm type 4 + Tele Vue Powermate 4x</t>
  </si>
  <si>
    <t>Tele Vue Nagler 16 mm type 5 + Tele Vue Powermate 4x</t>
  </si>
  <si>
    <t>Tele Vue Nagler 11 mm type 6 + Tele Vue Powermate 4x</t>
  </si>
  <si>
    <t>Tele Vue Panoptic 24 mm + Tele Vue Powermate 2x</t>
  </si>
  <si>
    <t>Pentax XW 5 mm + Tele Vue Powermate 4x</t>
  </si>
  <si>
    <t>Tele Vue Nagler 3,5 mm type 6 + Tele Vue Powermate 2,5x</t>
  </si>
  <si>
    <t>Pentax XW 3,5 mm + Tele Vue Powermate 2,5x</t>
  </si>
  <si>
    <t>Tele Vue Panoptic 22 mm + Tele Vue Powermate 2x</t>
  </si>
  <si>
    <t>Pentax XW 20 mm + Tele Vue Powermate 2x</t>
  </si>
  <si>
    <t>Tele Vue Panoptic 19 mm + Tele Vue Powermate 2x</t>
  </si>
  <si>
    <t>Tele Vue Nagler 17 mm type 4 + Tele Vue Powermate 2x</t>
  </si>
  <si>
    <t>Tele Vue Nagler 16 mm type 5 + Tele Vue Powermate 2x</t>
  </si>
  <si>
    <t>Tele Vue Panoptic 15 mm + Tele Vue Powermate 2x</t>
  </si>
  <si>
    <t>Tele Vue Nagler 13 mm type 6 + Tele Vue Powermate 2x</t>
  </si>
  <si>
    <t>Tele Vue Nagler 11 mm type 6 + Tele Vue Powermate 2x</t>
  </si>
  <si>
    <t>Tele Vue Nagler 12 mm type 4 + Tele Vue Powermate 2x</t>
  </si>
  <si>
    <t>Pentax XW 10 mm + Tele Vue Powermate 2x</t>
  </si>
  <si>
    <t>Tele Vue Nagler 9 mm type 6 + Tele Vue Powermate 2x</t>
  </si>
  <si>
    <t>Tele Vue Nagler 7 mm type 6 + Tele Vue Powermate 2x</t>
  </si>
  <si>
    <t>Pentax XW 7 mm + Tele Vue Powermate 2x</t>
  </si>
  <si>
    <t>Tele Vue Nagler 5 mm type 6 + Tele Vue Powermate 2x</t>
  </si>
  <si>
    <t>Pentax XW 5 mm + Tele Vue Powermate 2x</t>
  </si>
  <si>
    <t>Tele Vue Nagler 3,5 mm type 6 + Tele Vue Powermate 2x</t>
  </si>
  <si>
    <t>Pentax XW 3,5 mm + Tele Vue Powermate 2x</t>
  </si>
  <si>
    <t>Pentax XW 30 mm + Tele Vue Powermate 4x</t>
  </si>
  <si>
    <t>Tele Vue Panoptic 24 mm + Tele Vue Powermate 4x</t>
  </si>
  <si>
    <t>Tele Vue Panoptic 22 mm + Tele Vue Powermate 4x</t>
  </si>
  <si>
    <t>Pentax XW 20 mm + Tele Vue Powermate 4x</t>
  </si>
  <si>
    <t>Tele Vue Panoptic 19 mm + Tele Vue Powermate 4x</t>
  </si>
  <si>
    <t>Tele Vue Panoptic 15 mm + Tele Vue Powermate 4x</t>
  </si>
  <si>
    <t>Tele Vue Nagler 13 mm type 6 + Tele Vue Powermate 4x</t>
  </si>
  <si>
    <t>Tele Vue Nagler 12 mm type 4 + Tele Vue Powermate 4x</t>
  </si>
  <si>
    <t>Pentax XW 10 mm + Tele Vue Powermate 4x</t>
  </si>
  <si>
    <t>Tele Vue Nagler 9 mm type 6 + Tele Vue Powermate 4x</t>
  </si>
  <si>
    <t>Tele Vue Nagler 7 mm type 6 + Tele Vue Powermate 4x</t>
  </si>
  <si>
    <t>Pentax XW 7 mm + Tele Vue Powermate 4x</t>
  </si>
  <si>
    <t>Tele Vue Nagler 5 mm type 6 + Tele Vue Powermate 4x</t>
  </si>
  <si>
    <t>Tele Vue Nagler 3,5 mm type 6 + Tele Vue Powermate 4x</t>
  </si>
  <si>
    <t>Pentax XW 3,5 mm + Tele Vue Powermate 4x</t>
  </si>
  <si>
    <t>Champ apparent (°)</t>
  </si>
  <si>
    <t>Tele Vue Nagler 22 mm type 4</t>
  </si>
  <si>
    <t>Tele Vue Nagler 20 mm type 5</t>
  </si>
  <si>
    <t>Tele Vue Nagler 22 mm type 4 + Tele Vue Powermate 2x</t>
  </si>
  <si>
    <t>Tele Vue Nagler 22 mm type 4 + Tele Vue Powermate 4x</t>
  </si>
  <si>
    <t>Tele Vue Nagler 20 mm type 5 + Tele Vue Powermate 2x</t>
  </si>
  <si>
    <t>Tele Vue Nagler 20 mm type 5 + Tele Vue Powermate 4x</t>
  </si>
  <si>
    <t>Tele Vue Panoptic 35 mm</t>
  </si>
  <si>
    <t>Tele Vue Panoptic 35 mm + Tele Vue Powermate 2x</t>
  </si>
  <si>
    <t>Tele Vue Panoptic 35 mm + Tele Vue Powermate 4x</t>
  </si>
  <si>
    <t>Pentax XW 40 mm + Tele Vue Powermate 2x</t>
  </si>
  <si>
    <t>Pentax XW 40 mm + Tele Vue Powermate 4x</t>
  </si>
  <si>
    <t>Tele Vue Panoptic 41 mm + Tele Vue Powermate 2x</t>
  </si>
  <si>
    <t>Tele Vue Panoptic 41 mm + Tele Vue Powermate 4x</t>
  </si>
  <si>
    <t>Tele Vue Panoptic 27 mm</t>
  </si>
  <si>
    <t>Tele Vue Panoptic 27 mm + Tele Vue Powermate 2x</t>
  </si>
  <si>
    <t>Tele Vue Panoptic 27 mm + Tele Vue Powermate 4x</t>
  </si>
  <si>
    <t>Pentax XW 14 mm</t>
  </si>
  <si>
    <t>Pentax XW 14 mm + Tele Vue Powermate 2x</t>
  </si>
  <si>
    <t>Pentax XW 14 mm + Tele Vue Powermate 2,5x</t>
  </si>
  <si>
    <t>Pentax XW 14 mm + Tele Vue Powermate 4x</t>
  </si>
  <si>
    <t>Tele Vue Nagler 2,5 mm type 6</t>
  </si>
  <si>
    <t>Tele Vue Nagler 2,5 mm type 6 + Tele Vue Powermate 2x</t>
  </si>
  <si>
    <t>Tele Vue Nagler 2,5 mm type 6 + Tele Vue Powermate 2,5x</t>
  </si>
  <si>
    <t>Tele Vue Nagler 2,5 mm type 6 + Tele Vue Powermate 4x</t>
  </si>
  <si>
    <t>Diamètre de l'instrument (mm)</t>
  </si>
  <si>
    <t>Focale de l'instrument (mm)</t>
  </si>
  <si>
    <t>Pupille de sortie limite (mm)</t>
  </si>
  <si>
    <t>Qualité optique (1 : médiocre, 2 : bonne, 3 : excellente)</t>
  </si>
  <si>
    <t>Conditions de turbulence atmosphérique (R0 en mm)</t>
  </si>
  <si>
    <t>Tele Vue Nagler 12 mm type 4 + Tele Vue Powermate 2,5x</t>
  </si>
  <si>
    <t>Vixen LVW 22 mm</t>
  </si>
  <si>
    <t>Vixen LVW 17 mm</t>
  </si>
  <si>
    <t>Vixen LVW 13 mm</t>
  </si>
  <si>
    <t>Vixen LVW 8 mm</t>
  </si>
  <si>
    <t>Vixen LVW 5 mm</t>
  </si>
  <si>
    <t>Vixen LVW 3,5 mm</t>
  </si>
  <si>
    <t>Vixen LVW 22 mm + Tele Vue Powermate 2x</t>
  </si>
  <si>
    <t>Vixen LVW 17 mm + Tele Vue Powermate 2x</t>
  </si>
  <si>
    <t>Vixen LVW 13 mm + Tele Vue Powermate 2x</t>
  </si>
  <si>
    <t>Vixen LVW 8 mm + Tele Vue Powermate 2x</t>
  </si>
  <si>
    <t>Vixen LVW 3,5 mm + Tele Vue Powermate 2x</t>
  </si>
  <si>
    <t>Vixen LVW 5 mm + Tele Vue Powermate 2x</t>
  </si>
  <si>
    <t>Vixen LVW 22 mm + Tele Vue Powermate 2,5x</t>
  </si>
  <si>
    <t>Vixen LVW 17 mm + Tele Vue Powermate 2,5x</t>
  </si>
  <si>
    <t>Vixen LVW 13 mm + Tele Vue Powermate 2,5x</t>
  </si>
  <si>
    <t>Vixen LVW 8 mm + Tele Vue Powermate 2,5x</t>
  </si>
  <si>
    <t>Vixen LVW 5 mm + Tele Vue Powermate 2,5x</t>
  </si>
  <si>
    <t>Vixen LVW 3,5 mm + Tele Vue Powermate 2,5x</t>
  </si>
  <si>
    <t>Vixen LVW 3,5 mm + Tele Vue Powermate 4x</t>
  </si>
  <si>
    <t>Vixen LVW 8 mm + Tele Vue Powermate 4x</t>
  </si>
  <si>
    <t>Vixen LVW 5 mm + Tele Vue Powermate 4x</t>
  </si>
  <si>
    <t>Vixen LVW 13 mm + Tele Vue Powermate 4x</t>
  </si>
  <si>
    <t>Vixen LVW 17 mm + Tele Vue Powermate 4x</t>
  </si>
  <si>
    <t>Vixen LVW 22 mm + Tele Vue Powermate 4x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</si>
</sst>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10" fillId="8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"/>
          <c:w val="0.989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'Feuille de données'!$C$6</c:f>
              <c:strCache>
                <c:ptCount val="1"/>
                <c:pt idx="0">
                  <c:v>Grossissement (x)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'Feuille de données'!$A$7:$A$134</c:f>
              <c:strCache>
                <c:ptCount val="128"/>
                <c:pt idx="0">
                  <c:v>Tele Vue Panoptic 41 mm</c:v>
                </c:pt>
                <c:pt idx="1">
                  <c:v>Pentax XW 40 mm</c:v>
                </c:pt>
                <c:pt idx="2">
                  <c:v>Tele Vue Panoptic 35 mm</c:v>
                </c:pt>
                <c:pt idx="3">
                  <c:v>Tele Vue Nagler 31 mm type 5</c:v>
                </c:pt>
                <c:pt idx="4">
                  <c:v>Pentax XW 30 mm</c:v>
                </c:pt>
                <c:pt idx="5">
                  <c:v>Tele Vue Panoptic 27 mm</c:v>
                </c:pt>
                <c:pt idx="6">
                  <c:v>Tele Vue Nagler 26 mm type 5</c:v>
                </c:pt>
                <c:pt idx="7">
                  <c:v>Tele Vue Panoptic 24 mm</c:v>
                </c:pt>
                <c:pt idx="8">
                  <c:v>Tele Vue Nagler 22 mm type 4</c:v>
                </c:pt>
                <c:pt idx="9">
                  <c:v>Tele Vue Panoptic 22 mm</c:v>
                </c:pt>
                <c:pt idx="10">
                  <c:v>Vixen LVW 22 mm</c:v>
                </c:pt>
                <c:pt idx="11">
                  <c:v>Tele Vue Panoptic 41 mm + Tele Vue Powermate 2x</c:v>
                </c:pt>
                <c:pt idx="12">
                  <c:v>Tele Vue Nagler 20 mm type 5</c:v>
                </c:pt>
                <c:pt idx="13">
                  <c:v>Pentax XW 20 mm</c:v>
                </c:pt>
                <c:pt idx="14">
                  <c:v>Pentax XW 40 mm + Tele Vue Powermate 2x</c:v>
                </c:pt>
                <c:pt idx="15">
                  <c:v>Tele Vue Panoptic 19 mm</c:v>
                </c:pt>
                <c:pt idx="16">
                  <c:v>Tele Vue Panoptic 35 mm + Tele Vue Powermate 2x</c:v>
                </c:pt>
                <c:pt idx="17">
                  <c:v>Tele Vue Nagler 17 mm type 4</c:v>
                </c:pt>
                <c:pt idx="18">
                  <c:v>Vixen LVW 17 mm</c:v>
                </c:pt>
                <c:pt idx="19">
                  <c:v>Tele Vue Nagler 16 mm type 5</c:v>
                </c:pt>
                <c:pt idx="20">
                  <c:v>Tele Vue Nagler 31 mm type 5 + Tele Vue Powermate 2x</c:v>
                </c:pt>
                <c:pt idx="21">
                  <c:v>Pentax XW 30 mm + Tele Vue Powermate 2x</c:v>
                </c:pt>
                <c:pt idx="22">
                  <c:v>Tele Vue Panoptic 15 mm</c:v>
                </c:pt>
                <c:pt idx="23">
                  <c:v>Pentax XW 14 mm</c:v>
                </c:pt>
                <c:pt idx="24">
                  <c:v>Tele Vue Panoptic 27 mm + Tele Vue Powermate 2x</c:v>
                </c:pt>
                <c:pt idx="25">
                  <c:v>Tele Vue Nagler 13 mm type 6</c:v>
                </c:pt>
                <c:pt idx="26">
                  <c:v>Tele Vue Nagler 26 mm type 5 + Tele Vue Powermate 2x</c:v>
                </c:pt>
                <c:pt idx="27">
                  <c:v>Vixen LVW 13 mm</c:v>
                </c:pt>
                <c:pt idx="28">
                  <c:v>Tele Vue Nagler 12 mm type 4</c:v>
                </c:pt>
                <c:pt idx="29">
                  <c:v>Tele Vue Panoptic 24 mm + Tele Vue Powermate 2x</c:v>
                </c:pt>
                <c:pt idx="30">
                  <c:v>Tele Vue Nagler 11 mm type 6</c:v>
                </c:pt>
                <c:pt idx="31">
                  <c:v>Tele Vue Nagler 22 mm type 4 + Tele Vue Powermate 2x</c:v>
                </c:pt>
                <c:pt idx="32">
                  <c:v>Tele Vue Panoptic 22 mm + Tele Vue Powermate 2x</c:v>
                </c:pt>
                <c:pt idx="33">
                  <c:v>Vixen LVW 22 mm + Tele Vue Powermate 2x</c:v>
                </c:pt>
                <c:pt idx="34">
                  <c:v>Tele Vue Panoptic 41 mm + Tele Vue Powermate 4x</c:v>
                </c:pt>
                <c:pt idx="35">
                  <c:v>Tele Vue Nagler 20 mm type 5 + Tele Vue Powermate 2x</c:v>
                </c:pt>
                <c:pt idx="36">
                  <c:v>Pentax XW 10 mm</c:v>
                </c:pt>
                <c:pt idx="37">
                  <c:v>Pentax XW 20 mm + Tele Vue Powermate 2x</c:v>
                </c:pt>
                <c:pt idx="38">
                  <c:v>Pentax XW 40 mm + Tele Vue Powermate 4x</c:v>
                </c:pt>
                <c:pt idx="39">
                  <c:v>Tele Vue Panoptic 24 mm + Tele Vue Powermate 2,5x</c:v>
                </c:pt>
                <c:pt idx="40">
                  <c:v>Tele Vue Panoptic 19 mm + Tele Vue Powermate 2x</c:v>
                </c:pt>
                <c:pt idx="41">
                  <c:v>Tele Vue Nagler 9 mm type 6</c:v>
                </c:pt>
                <c:pt idx="42">
                  <c:v>Tele Vue Panoptic 22 mm + Tele Vue Powermate 2,5x</c:v>
                </c:pt>
                <c:pt idx="43">
                  <c:v>Vixen LVW 22 mm + Tele Vue Powermate 2,5x</c:v>
                </c:pt>
                <c:pt idx="44">
                  <c:v>Tele Vue Panoptic 35 mm + Tele Vue Powermate 4x</c:v>
                </c:pt>
                <c:pt idx="45">
                  <c:v>Tele Vue Nagler 17 mm type 4 + Tele Vue Powermate 2x</c:v>
                </c:pt>
                <c:pt idx="46">
                  <c:v>Vixen LVW 17 mm + Tele Vue Powermate 2x</c:v>
                </c:pt>
                <c:pt idx="47">
                  <c:v>Tele Vue Nagler 16 mm type 5 + Tele Vue Powermate 2x</c:v>
                </c:pt>
                <c:pt idx="48">
                  <c:v>Pentax XW 20 mm + Tele Vue Powermate 2,5x</c:v>
                </c:pt>
                <c:pt idx="49">
                  <c:v>Vixen LVW 8 mm</c:v>
                </c:pt>
                <c:pt idx="50">
                  <c:v>Tele Vue Nagler 31 mm type 5 + Tele Vue Powermate 4x</c:v>
                </c:pt>
                <c:pt idx="51">
                  <c:v>Tele Vue Panoptic 19 mm + Tele Vue Powermate 2,5x</c:v>
                </c:pt>
                <c:pt idx="52">
                  <c:v>Pentax XW 30 mm + Tele Vue Powermate 4x</c:v>
                </c:pt>
                <c:pt idx="53">
                  <c:v>Tele Vue Panoptic 15 mm + Tele Vue Powermate 2x</c:v>
                </c:pt>
                <c:pt idx="54">
                  <c:v>Tele Vue Nagler 7 mm type 6</c:v>
                </c:pt>
                <c:pt idx="55">
                  <c:v>Pentax XW 7 mm</c:v>
                </c:pt>
                <c:pt idx="56">
                  <c:v>Pentax XW 14 mm + Tele Vue Powermate 2x</c:v>
                </c:pt>
                <c:pt idx="57">
                  <c:v>Vixen LVW 17 mm + Tele Vue Powermate 2,5x</c:v>
                </c:pt>
                <c:pt idx="58">
                  <c:v>Tele Vue Panoptic 27 mm + Tele Vue Powermate 4x</c:v>
                </c:pt>
                <c:pt idx="59">
                  <c:v>Tele Vue Nagler 13 mm type 6 + Tele Vue Powermate 2x</c:v>
                </c:pt>
                <c:pt idx="60">
                  <c:v>Tele Vue Nagler 26 mm type 5 + Tele Vue Powermate 4x</c:v>
                </c:pt>
                <c:pt idx="61">
                  <c:v>Vixen LVW 13 mm + Tele Vue Powermate 2x</c:v>
                </c:pt>
                <c:pt idx="62">
                  <c:v>Tele Vue Nagler 16 mm type 5 + Tele Vue Powermate 2,5x</c:v>
                </c:pt>
                <c:pt idx="63">
                  <c:v>Tele Vue Nagler 12 mm type 4 + Tele Vue Powermate 2x</c:v>
                </c:pt>
                <c:pt idx="64">
                  <c:v>Tele Vue Panoptic 15 mm + Tele Vue Powermate 2,5x</c:v>
                </c:pt>
                <c:pt idx="65">
                  <c:v>Tele Vue Panoptic 24 mm + Tele Vue Powermate 4x</c:v>
                </c:pt>
                <c:pt idx="66">
                  <c:v>Pentax XW 14 mm + Tele Vue Powermate 2,5x</c:v>
                </c:pt>
                <c:pt idx="67">
                  <c:v>Tele Vue Nagler 11 mm type 6 + Tele Vue Powermate 2x</c:v>
                </c:pt>
                <c:pt idx="68">
                  <c:v>Tele Vue Nagler 22 mm type 4 + Tele Vue Powermate 4x</c:v>
                </c:pt>
                <c:pt idx="69">
                  <c:v>Tele Vue Panoptic 22 mm + Tele Vue Powermate 4x</c:v>
                </c:pt>
                <c:pt idx="70">
                  <c:v>Vixen LVW 22 mm + Tele Vue Powermate 4x</c:v>
                </c:pt>
                <c:pt idx="71">
                  <c:v>Tele Vue Nagler 13 mm type 6 + Tele Vue Powermate 2,5x</c:v>
                </c:pt>
                <c:pt idx="72">
                  <c:v>Vixen LVW 13 mm + Tele Vue Powermate 2,5x</c:v>
                </c:pt>
                <c:pt idx="73">
                  <c:v>Tele Vue Nagler 5 mm type 6</c:v>
                </c:pt>
                <c:pt idx="74">
                  <c:v>Tele Vue Nagler 20 mm type 5 + Tele Vue Powermate 4x</c:v>
                </c:pt>
                <c:pt idx="75">
                  <c:v>Pentax XW 5 mm</c:v>
                </c:pt>
                <c:pt idx="76">
                  <c:v>Pentax XW 10 mm + Tele Vue Powermate 2x</c:v>
                </c:pt>
                <c:pt idx="77">
                  <c:v>Pentax XW 20 mm + Tele Vue Powermate 4x</c:v>
                </c:pt>
                <c:pt idx="78">
                  <c:v>Vixen LVW 5 mm</c:v>
                </c:pt>
                <c:pt idx="79">
                  <c:v>Tele Vue Nagler 12 mm type 4 + Tele Vue Powermate 2,5x</c:v>
                </c:pt>
                <c:pt idx="80">
                  <c:v>Tele Vue Panoptic 19 mm + Tele Vue Powermate 4x</c:v>
                </c:pt>
                <c:pt idx="81">
                  <c:v>Tele Vue Nagler 9 mm type 6 + Tele Vue Powermate 2x</c:v>
                </c:pt>
                <c:pt idx="82">
                  <c:v>Tele Vue Nagler 11 mm type 6 + Tele Vue Powermate 2,5x</c:v>
                </c:pt>
                <c:pt idx="83">
                  <c:v>Tele Vue Nagler 17 mm type 4 + Tele Vue Powermate 4x</c:v>
                </c:pt>
                <c:pt idx="84">
                  <c:v>Vixen LVW 17 mm + Tele Vue Powermate 4x</c:v>
                </c:pt>
                <c:pt idx="85">
                  <c:v>Tele Vue Nagler 16 mm type 5 + Tele Vue Powermate 4x</c:v>
                </c:pt>
                <c:pt idx="86">
                  <c:v>Pentax XW 10 mm + Tele Vue Powermate 2,5x</c:v>
                </c:pt>
                <c:pt idx="87">
                  <c:v>Vixen LVW 8 mm + Tele Vue Powermate 2x</c:v>
                </c:pt>
                <c:pt idx="88">
                  <c:v>Tele Vue Panoptic 15 mm + Tele Vue Powermate 4x</c:v>
                </c:pt>
                <c:pt idx="89">
                  <c:v>Tele Vue Nagler 9 mm type 6 + Tele Vue Powermate 2,5x</c:v>
                </c:pt>
                <c:pt idx="90">
                  <c:v>Tele Vue Nagler 3,5 mm type 6</c:v>
                </c:pt>
                <c:pt idx="91">
                  <c:v>Tele Vue Nagler 7 mm type 6 + Tele Vue Powermate 2x</c:v>
                </c:pt>
                <c:pt idx="92">
                  <c:v>Pentax XW 3,5 mm</c:v>
                </c:pt>
                <c:pt idx="93">
                  <c:v>Pentax XW 7 mm + Tele Vue Powermate 2x</c:v>
                </c:pt>
                <c:pt idx="94">
                  <c:v>Pentax XW 14 mm + Tele Vue Powermate 4x</c:v>
                </c:pt>
                <c:pt idx="95">
                  <c:v>Vixen LVW 3,5 mm</c:v>
                </c:pt>
                <c:pt idx="96">
                  <c:v>Tele Vue Nagler 13 mm type 6 + Tele Vue Powermate 4x</c:v>
                </c:pt>
                <c:pt idx="97">
                  <c:v>Vixen LVW 13 mm + Tele Vue Powermate 4x</c:v>
                </c:pt>
                <c:pt idx="98">
                  <c:v>Vixen LVW 8 mm + Tele Vue Powermate 2,5x</c:v>
                </c:pt>
                <c:pt idx="99">
                  <c:v>Tele Vue Nagler 12 mm type 4 + Tele Vue Powermate 4x</c:v>
                </c:pt>
                <c:pt idx="100">
                  <c:v>Tele Vue Nagler 7 mm type 6 + Tele Vue Powermate 2,5x</c:v>
                </c:pt>
                <c:pt idx="101">
                  <c:v>Pentax XW 7 mm + Tele Vue Powermate 2,5x</c:v>
                </c:pt>
                <c:pt idx="102">
                  <c:v>Tele Vue Nagler 11 mm type 6 + Tele Vue Powermate 4x</c:v>
                </c:pt>
                <c:pt idx="103">
                  <c:v>Tele Vue Nagler 2,5 mm type 6</c:v>
                </c:pt>
                <c:pt idx="104">
                  <c:v>Tele Vue Nagler 5 mm type 6 + Tele Vue Powermate 2x</c:v>
                </c:pt>
                <c:pt idx="105">
                  <c:v>Pentax XW 5 mm + Tele Vue Powermate 2x</c:v>
                </c:pt>
                <c:pt idx="106">
                  <c:v>Pentax XW 10 mm + Tele Vue Powermate 4x</c:v>
                </c:pt>
                <c:pt idx="107">
                  <c:v>Vixen LVW 5 mm + Tele Vue Powermate 2x</c:v>
                </c:pt>
                <c:pt idx="108">
                  <c:v>Tele Vue Nagler 9 mm type 6 + Tele Vue Powermate 4x</c:v>
                </c:pt>
                <c:pt idx="109">
                  <c:v>Tele Vue Nagler 5 mm type 6 + Tele Vue Powermate 2,5x</c:v>
                </c:pt>
                <c:pt idx="110">
                  <c:v>Pentax XW 5 mm + Tele Vue Powermate 2,5x</c:v>
                </c:pt>
                <c:pt idx="111">
                  <c:v>Vixen LVW 5 mm + Tele Vue Powermate 2,5x</c:v>
                </c:pt>
                <c:pt idx="112">
                  <c:v>Vixen LVW 8 mm + Tele Vue Powermate 4x</c:v>
                </c:pt>
                <c:pt idx="113">
                  <c:v>Tele Vue Nagler 3,5 mm type 6 + Tele Vue Powermate 2x</c:v>
                </c:pt>
                <c:pt idx="114">
                  <c:v>Pentax XW 3,5 mm + Tele Vue Powermate 2x</c:v>
                </c:pt>
                <c:pt idx="115">
                  <c:v>Tele Vue Nagler 7 mm type 6 + Tele Vue Powermate 4x</c:v>
                </c:pt>
                <c:pt idx="116">
                  <c:v>Pentax XW 7 mm + Tele Vue Powermate 4x</c:v>
                </c:pt>
                <c:pt idx="117">
                  <c:v>Vixen LVW 3,5 mm + Tele Vue Powermate 2x</c:v>
                </c:pt>
                <c:pt idx="118">
                  <c:v>Tele Vue Nagler 3,5 mm type 6 + Tele Vue Powermate 2,5x</c:v>
                </c:pt>
                <c:pt idx="119">
                  <c:v>Pentax XW 3,5 mm + Tele Vue Powermate 2,5x</c:v>
                </c:pt>
                <c:pt idx="120">
                  <c:v>Vixen LVW 3,5 mm + Tele Vue Powermate 2,5x</c:v>
                </c:pt>
                <c:pt idx="121">
                  <c:v>Tele Vue Nagler 2,5 mm type 6 + Tele Vue Powermate 2x</c:v>
                </c:pt>
                <c:pt idx="122">
                  <c:v>Tele Vue Nagler 5 mm type 6 + Tele Vue Powermate 4x</c:v>
                </c:pt>
                <c:pt idx="123">
                  <c:v>Pentax XW 5 mm + Tele Vue Powermate 4x</c:v>
                </c:pt>
                <c:pt idx="124">
                  <c:v>Vixen LVW 5 mm + Tele Vue Powermate 4x</c:v>
                </c:pt>
                <c:pt idx="125">
                  <c:v>Tele Vue Nagler 2,5 mm type 6 + Tele Vue Powermate 2,5x</c:v>
                </c:pt>
                <c:pt idx="126">
                  <c:v>Tele Vue Nagler 3,5 mm type 6 + Tele Vue Powermate 4x</c:v>
                </c:pt>
                <c:pt idx="127">
                  <c:v>Pentax XW 3,5 mm + Tele Vue Powermate 4x</c:v>
                </c:pt>
              </c:strCache>
            </c:strRef>
          </c:cat>
          <c:val>
            <c:numRef>
              <c:f>'Feuille de données'!$C$7:$C$134</c:f>
              <c:numCache>
                <c:ptCount val="128"/>
                <c:pt idx="0">
                  <c:v>9.8</c:v>
                </c:pt>
                <c:pt idx="1">
                  <c:v>10</c:v>
                </c:pt>
                <c:pt idx="2">
                  <c:v>11.4</c:v>
                </c:pt>
                <c:pt idx="3">
                  <c:v>12.9</c:v>
                </c:pt>
                <c:pt idx="4">
                  <c:v>13.3</c:v>
                </c:pt>
                <c:pt idx="5">
                  <c:v>14.8</c:v>
                </c:pt>
                <c:pt idx="6">
                  <c:v>15.4</c:v>
                </c:pt>
                <c:pt idx="7">
                  <c:v>16.7</c:v>
                </c:pt>
                <c:pt idx="8">
                  <c:v>18.2</c:v>
                </c:pt>
                <c:pt idx="9">
                  <c:v>18.2</c:v>
                </c:pt>
                <c:pt idx="10">
                  <c:v>18.2</c:v>
                </c:pt>
                <c:pt idx="11">
                  <c:v>19.5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21.1</c:v>
                </c:pt>
                <c:pt idx="16">
                  <c:v>22.9</c:v>
                </c:pt>
                <c:pt idx="17">
                  <c:v>23.5</c:v>
                </c:pt>
                <c:pt idx="18">
                  <c:v>23.5</c:v>
                </c:pt>
                <c:pt idx="19">
                  <c:v>25</c:v>
                </c:pt>
                <c:pt idx="20">
                  <c:v>25.8</c:v>
                </c:pt>
                <c:pt idx="21">
                  <c:v>26.7</c:v>
                </c:pt>
                <c:pt idx="22">
                  <c:v>26.7</c:v>
                </c:pt>
                <c:pt idx="23">
                  <c:v>28.6</c:v>
                </c:pt>
                <c:pt idx="24">
                  <c:v>29.6</c:v>
                </c:pt>
                <c:pt idx="25">
                  <c:v>30.8</c:v>
                </c:pt>
                <c:pt idx="26">
                  <c:v>30.8</c:v>
                </c:pt>
                <c:pt idx="27">
                  <c:v>30.8</c:v>
                </c:pt>
                <c:pt idx="28">
                  <c:v>33.3</c:v>
                </c:pt>
                <c:pt idx="29">
                  <c:v>33.3</c:v>
                </c:pt>
                <c:pt idx="30">
                  <c:v>36.4</c:v>
                </c:pt>
                <c:pt idx="31">
                  <c:v>36.4</c:v>
                </c:pt>
                <c:pt idx="32">
                  <c:v>36.4</c:v>
                </c:pt>
                <c:pt idx="33">
                  <c:v>36.4</c:v>
                </c:pt>
                <c:pt idx="34">
                  <c:v>39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41.7</c:v>
                </c:pt>
                <c:pt idx="40">
                  <c:v>42.1</c:v>
                </c:pt>
                <c:pt idx="41">
                  <c:v>44.4</c:v>
                </c:pt>
                <c:pt idx="42">
                  <c:v>45.5</c:v>
                </c:pt>
                <c:pt idx="43">
                  <c:v>45.5</c:v>
                </c:pt>
                <c:pt idx="44">
                  <c:v>45.7</c:v>
                </c:pt>
                <c:pt idx="45">
                  <c:v>47.1</c:v>
                </c:pt>
                <c:pt idx="46">
                  <c:v>47.1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51.6</c:v>
                </c:pt>
                <c:pt idx="51">
                  <c:v>52.6</c:v>
                </c:pt>
                <c:pt idx="52">
                  <c:v>53.3</c:v>
                </c:pt>
                <c:pt idx="53">
                  <c:v>53.3</c:v>
                </c:pt>
                <c:pt idx="54">
                  <c:v>57.1</c:v>
                </c:pt>
                <c:pt idx="55">
                  <c:v>57.1</c:v>
                </c:pt>
                <c:pt idx="56">
                  <c:v>57.1</c:v>
                </c:pt>
                <c:pt idx="57">
                  <c:v>58.8</c:v>
                </c:pt>
                <c:pt idx="58">
                  <c:v>59.3</c:v>
                </c:pt>
                <c:pt idx="59">
                  <c:v>61.5</c:v>
                </c:pt>
                <c:pt idx="60">
                  <c:v>61.5</c:v>
                </c:pt>
                <c:pt idx="61">
                  <c:v>61.5</c:v>
                </c:pt>
                <c:pt idx="62">
                  <c:v>62.5</c:v>
                </c:pt>
                <c:pt idx="63">
                  <c:v>66.7</c:v>
                </c:pt>
                <c:pt idx="64">
                  <c:v>66.7</c:v>
                </c:pt>
                <c:pt idx="65">
                  <c:v>66.7</c:v>
                </c:pt>
                <c:pt idx="66">
                  <c:v>71.4</c:v>
                </c:pt>
                <c:pt idx="67">
                  <c:v>72.7</c:v>
                </c:pt>
                <c:pt idx="68">
                  <c:v>72.7</c:v>
                </c:pt>
                <c:pt idx="69">
                  <c:v>72.7</c:v>
                </c:pt>
                <c:pt idx="70">
                  <c:v>72.7</c:v>
                </c:pt>
                <c:pt idx="71">
                  <c:v>76.9</c:v>
                </c:pt>
                <c:pt idx="72">
                  <c:v>76.9</c:v>
                </c:pt>
                <c:pt idx="73">
                  <c:v>80</c:v>
                </c:pt>
                <c:pt idx="74">
                  <c:v>80</c:v>
                </c:pt>
                <c:pt idx="75">
                  <c:v>80</c:v>
                </c:pt>
                <c:pt idx="76">
                  <c:v>80</c:v>
                </c:pt>
                <c:pt idx="77">
                  <c:v>80</c:v>
                </c:pt>
                <c:pt idx="78">
                  <c:v>80</c:v>
                </c:pt>
                <c:pt idx="79">
                  <c:v>83.3</c:v>
                </c:pt>
                <c:pt idx="80">
                  <c:v>84.2</c:v>
                </c:pt>
                <c:pt idx="81">
                  <c:v>88.9</c:v>
                </c:pt>
                <c:pt idx="82">
                  <c:v>90.9</c:v>
                </c:pt>
                <c:pt idx="83">
                  <c:v>94.1</c:v>
                </c:pt>
                <c:pt idx="84">
                  <c:v>94.1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106.7</c:v>
                </c:pt>
                <c:pt idx="89">
                  <c:v>111.1</c:v>
                </c:pt>
                <c:pt idx="90">
                  <c:v>114.3</c:v>
                </c:pt>
                <c:pt idx="91">
                  <c:v>114.3</c:v>
                </c:pt>
                <c:pt idx="92">
                  <c:v>114.3</c:v>
                </c:pt>
                <c:pt idx="93">
                  <c:v>114.3</c:v>
                </c:pt>
                <c:pt idx="94">
                  <c:v>114.3</c:v>
                </c:pt>
                <c:pt idx="95">
                  <c:v>114.3</c:v>
                </c:pt>
                <c:pt idx="96">
                  <c:v>123.1</c:v>
                </c:pt>
                <c:pt idx="97">
                  <c:v>123.1</c:v>
                </c:pt>
                <c:pt idx="98">
                  <c:v>125</c:v>
                </c:pt>
                <c:pt idx="99">
                  <c:v>133.3</c:v>
                </c:pt>
                <c:pt idx="100">
                  <c:v>142.9</c:v>
                </c:pt>
                <c:pt idx="101">
                  <c:v>142.9</c:v>
                </c:pt>
                <c:pt idx="102">
                  <c:v>145.5</c:v>
                </c:pt>
                <c:pt idx="103">
                  <c:v>160</c:v>
                </c:pt>
                <c:pt idx="104">
                  <c:v>160</c:v>
                </c:pt>
                <c:pt idx="105">
                  <c:v>160</c:v>
                </c:pt>
                <c:pt idx="106">
                  <c:v>160</c:v>
                </c:pt>
                <c:pt idx="107">
                  <c:v>160</c:v>
                </c:pt>
                <c:pt idx="108">
                  <c:v>177.8</c:v>
                </c:pt>
                <c:pt idx="109">
                  <c:v>200</c:v>
                </c:pt>
                <c:pt idx="110">
                  <c:v>200</c:v>
                </c:pt>
                <c:pt idx="111">
                  <c:v>200</c:v>
                </c:pt>
                <c:pt idx="112">
                  <c:v>200</c:v>
                </c:pt>
                <c:pt idx="113">
                  <c:v>228.6</c:v>
                </c:pt>
                <c:pt idx="114">
                  <c:v>228.6</c:v>
                </c:pt>
                <c:pt idx="115">
                  <c:v>228.6</c:v>
                </c:pt>
                <c:pt idx="116">
                  <c:v>228.6</c:v>
                </c:pt>
                <c:pt idx="117">
                  <c:v>228.6</c:v>
                </c:pt>
                <c:pt idx="118">
                  <c:v>285.7</c:v>
                </c:pt>
                <c:pt idx="119">
                  <c:v>285.7</c:v>
                </c:pt>
                <c:pt idx="120">
                  <c:v>285.7</c:v>
                </c:pt>
                <c:pt idx="121">
                  <c:v>320</c:v>
                </c:pt>
                <c:pt idx="122">
                  <c:v>320</c:v>
                </c:pt>
                <c:pt idx="123">
                  <c:v>320</c:v>
                </c:pt>
                <c:pt idx="124">
                  <c:v>320</c:v>
                </c:pt>
                <c:pt idx="125">
                  <c:v>400</c:v>
                </c:pt>
                <c:pt idx="126">
                  <c:v>457.1</c:v>
                </c:pt>
                <c:pt idx="127">
                  <c:v>457.1</c:v>
                </c:pt>
              </c:numCache>
            </c:numRef>
          </c:val>
        </c:ser>
        <c:ser>
          <c:idx val="1"/>
          <c:order val="1"/>
          <c:tx>
            <c:strRef>
              <c:f>'Feuille de données'!$E$6</c:f>
              <c:strCache>
                <c:ptCount val="1"/>
                <c:pt idx="0">
                  <c:v>Champ résultant (minutes d'arc)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'Feuille de données'!$A$7:$A$134</c:f>
              <c:strCache>
                <c:ptCount val="128"/>
                <c:pt idx="0">
                  <c:v>Tele Vue Panoptic 41 mm</c:v>
                </c:pt>
                <c:pt idx="1">
                  <c:v>Pentax XW 40 mm</c:v>
                </c:pt>
                <c:pt idx="2">
                  <c:v>Tele Vue Panoptic 35 mm</c:v>
                </c:pt>
                <c:pt idx="3">
                  <c:v>Tele Vue Nagler 31 mm type 5</c:v>
                </c:pt>
                <c:pt idx="4">
                  <c:v>Pentax XW 30 mm</c:v>
                </c:pt>
                <c:pt idx="5">
                  <c:v>Tele Vue Panoptic 27 mm</c:v>
                </c:pt>
                <c:pt idx="6">
                  <c:v>Tele Vue Nagler 26 mm type 5</c:v>
                </c:pt>
                <c:pt idx="7">
                  <c:v>Tele Vue Panoptic 24 mm</c:v>
                </c:pt>
                <c:pt idx="8">
                  <c:v>Tele Vue Nagler 22 mm type 4</c:v>
                </c:pt>
                <c:pt idx="9">
                  <c:v>Tele Vue Panoptic 22 mm</c:v>
                </c:pt>
                <c:pt idx="10">
                  <c:v>Vixen LVW 22 mm</c:v>
                </c:pt>
                <c:pt idx="11">
                  <c:v>Tele Vue Panoptic 41 mm + Tele Vue Powermate 2x</c:v>
                </c:pt>
                <c:pt idx="12">
                  <c:v>Tele Vue Nagler 20 mm type 5</c:v>
                </c:pt>
                <c:pt idx="13">
                  <c:v>Pentax XW 20 mm</c:v>
                </c:pt>
                <c:pt idx="14">
                  <c:v>Pentax XW 40 mm + Tele Vue Powermate 2x</c:v>
                </c:pt>
                <c:pt idx="15">
                  <c:v>Tele Vue Panoptic 19 mm</c:v>
                </c:pt>
                <c:pt idx="16">
                  <c:v>Tele Vue Panoptic 35 mm + Tele Vue Powermate 2x</c:v>
                </c:pt>
                <c:pt idx="17">
                  <c:v>Tele Vue Nagler 17 mm type 4</c:v>
                </c:pt>
                <c:pt idx="18">
                  <c:v>Vixen LVW 17 mm</c:v>
                </c:pt>
                <c:pt idx="19">
                  <c:v>Tele Vue Nagler 16 mm type 5</c:v>
                </c:pt>
                <c:pt idx="20">
                  <c:v>Tele Vue Nagler 31 mm type 5 + Tele Vue Powermate 2x</c:v>
                </c:pt>
                <c:pt idx="21">
                  <c:v>Pentax XW 30 mm + Tele Vue Powermate 2x</c:v>
                </c:pt>
                <c:pt idx="22">
                  <c:v>Tele Vue Panoptic 15 mm</c:v>
                </c:pt>
                <c:pt idx="23">
                  <c:v>Pentax XW 14 mm</c:v>
                </c:pt>
                <c:pt idx="24">
                  <c:v>Tele Vue Panoptic 27 mm + Tele Vue Powermate 2x</c:v>
                </c:pt>
                <c:pt idx="25">
                  <c:v>Tele Vue Nagler 13 mm type 6</c:v>
                </c:pt>
                <c:pt idx="26">
                  <c:v>Tele Vue Nagler 26 mm type 5 + Tele Vue Powermate 2x</c:v>
                </c:pt>
                <c:pt idx="27">
                  <c:v>Vixen LVW 13 mm</c:v>
                </c:pt>
                <c:pt idx="28">
                  <c:v>Tele Vue Nagler 12 mm type 4</c:v>
                </c:pt>
                <c:pt idx="29">
                  <c:v>Tele Vue Panoptic 24 mm + Tele Vue Powermate 2x</c:v>
                </c:pt>
                <c:pt idx="30">
                  <c:v>Tele Vue Nagler 11 mm type 6</c:v>
                </c:pt>
                <c:pt idx="31">
                  <c:v>Tele Vue Nagler 22 mm type 4 + Tele Vue Powermate 2x</c:v>
                </c:pt>
                <c:pt idx="32">
                  <c:v>Tele Vue Panoptic 22 mm + Tele Vue Powermate 2x</c:v>
                </c:pt>
                <c:pt idx="33">
                  <c:v>Vixen LVW 22 mm + Tele Vue Powermate 2x</c:v>
                </c:pt>
                <c:pt idx="34">
                  <c:v>Tele Vue Panoptic 41 mm + Tele Vue Powermate 4x</c:v>
                </c:pt>
                <c:pt idx="35">
                  <c:v>Tele Vue Nagler 20 mm type 5 + Tele Vue Powermate 2x</c:v>
                </c:pt>
                <c:pt idx="36">
                  <c:v>Pentax XW 10 mm</c:v>
                </c:pt>
                <c:pt idx="37">
                  <c:v>Pentax XW 20 mm + Tele Vue Powermate 2x</c:v>
                </c:pt>
                <c:pt idx="38">
                  <c:v>Pentax XW 40 mm + Tele Vue Powermate 4x</c:v>
                </c:pt>
                <c:pt idx="39">
                  <c:v>Tele Vue Panoptic 24 mm + Tele Vue Powermate 2,5x</c:v>
                </c:pt>
                <c:pt idx="40">
                  <c:v>Tele Vue Panoptic 19 mm + Tele Vue Powermate 2x</c:v>
                </c:pt>
                <c:pt idx="41">
                  <c:v>Tele Vue Nagler 9 mm type 6</c:v>
                </c:pt>
                <c:pt idx="42">
                  <c:v>Tele Vue Panoptic 22 mm + Tele Vue Powermate 2,5x</c:v>
                </c:pt>
                <c:pt idx="43">
                  <c:v>Vixen LVW 22 mm + Tele Vue Powermate 2,5x</c:v>
                </c:pt>
                <c:pt idx="44">
                  <c:v>Tele Vue Panoptic 35 mm + Tele Vue Powermate 4x</c:v>
                </c:pt>
                <c:pt idx="45">
                  <c:v>Tele Vue Nagler 17 mm type 4 + Tele Vue Powermate 2x</c:v>
                </c:pt>
                <c:pt idx="46">
                  <c:v>Vixen LVW 17 mm + Tele Vue Powermate 2x</c:v>
                </c:pt>
                <c:pt idx="47">
                  <c:v>Tele Vue Nagler 16 mm type 5 + Tele Vue Powermate 2x</c:v>
                </c:pt>
                <c:pt idx="48">
                  <c:v>Pentax XW 20 mm + Tele Vue Powermate 2,5x</c:v>
                </c:pt>
                <c:pt idx="49">
                  <c:v>Vixen LVW 8 mm</c:v>
                </c:pt>
                <c:pt idx="50">
                  <c:v>Tele Vue Nagler 31 mm type 5 + Tele Vue Powermate 4x</c:v>
                </c:pt>
                <c:pt idx="51">
                  <c:v>Tele Vue Panoptic 19 mm + Tele Vue Powermate 2,5x</c:v>
                </c:pt>
                <c:pt idx="52">
                  <c:v>Pentax XW 30 mm + Tele Vue Powermate 4x</c:v>
                </c:pt>
                <c:pt idx="53">
                  <c:v>Tele Vue Panoptic 15 mm + Tele Vue Powermate 2x</c:v>
                </c:pt>
                <c:pt idx="54">
                  <c:v>Tele Vue Nagler 7 mm type 6</c:v>
                </c:pt>
                <c:pt idx="55">
                  <c:v>Pentax XW 7 mm</c:v>
                </c:pt>
                <c:pt idx="56">
                  <c:v>Pentax XW 14 mm + Tele Vue Powermate 2x</c:v>
                </c:pt>
                <c:pt idx="57">
                  <c:v>Vixen LVW 17 mm + Tele Vue Powermate 2,5x</c:v>
                </c:pt>
                <c:pt idx="58">
                  <c:v>Tele Vue Panoptic 27 mm + Tele Vue Powermate 4x</c:v>
                </c:pt>
                <c:pt idx="59">
                  <c:v>Tele Vue Nagler 13 mm type 6 + Tele Vue Powermate 2x</c:v>
                </c:pt>
                <c:pt idx="60">
                  <c:v>Tele Vue Nagler 26 mm type 5 + Tele Vue Powermate 4x</c:v>
                </c:pt>
                <c:pt idx="61">
                  <c:v>Vixen LVW 13 mm + Tele Vue Powermate 2x</c:v>
                </c:pt>
                <c:pt idx="62">
                  <c:v>Tele Vue Nagler 16 mm type 5 + Tele Vue Powermate 2,5x</c:v>
                </c:pt>
                <c:pt idx="63">
                  <c:v>Tele Vue Nagler 12 mm type 4 + Tele Vue Powermate 2x</c:v>
                </c:pt>
                <c:pt idx="64">
                  <c:v>Tele Vue Panoptic 15 mm + Tele Vue Powermate 2,5x</c:v>
                </c:pt>
                <c:pt idx="65">
                  <c:v>Tele Vue Panoptic 24 mm + Tele Vue Powermate 4x</c:v>
                </c:pt>
                <c:pt idx="66">
                  <c:v>Pentax XW 14 mm + Tele Vue Powermate 2,5x</c:v>
                </c:pt>
                <c:pt idx="67">
                  <c:v>Tele Vue Nagler 11 mm type 6 + Tele Vue Powermate 2x</c:v>
                </c:pt>
                <c:pt idx="68">
                  <c:v>Tele Vue Nagler 22 mm type 4 + Tele Vue Powermate 4x</c:v>
                </c:pt>
                <c:pt idx="69">
                  <c:v>Tele Vue Panoptic 22 mm + Tele Vue Powermate 4x</c:v>
                </c:pt>
                <c:pt idx="70">
                  <c:v>Vixen LVW 22 mm + Tele Vue Powermate 4x</c:v>
                </c:pt>
                <c:pt idx="71">
                  <c:v>Tele Vue Nagler 13 mm type 6 + Tele Vue Powermate 2,5x</c:v>
                </c:pt>
                <c:pt idx="72">
                  <c:v>Vixen LVW 13 mm + Tele Vue Powermate 2,5x</c:v>
                </c:pt>
                <c:pt idx="73">
                  <c:v>Tele Vue Nagler 5 mm type 6</c:v>
                </c:pt>
                <c:pt idx="74">
                  <c:v>Tele Vue Nagler 20 mm type 5 + Tele Vue Powermate 4x</c:v>
                </c:pt>
                <c:pt idx="75">
                  <c:v>Pentax XW 5 mm</c:v>
                </c:pt>
                <c:pt idx="76">
                  <c:v>Pentax XW 10 mm + Tele Vue Powermate 2x</c:v>
                </c:pt>
                <c:pt idx="77">
                  <c:v>Pentax XW 20 mm + Tele Vue Powermate 4x</c:v>
                </c:pt>
                <c:pt idx="78">
                  <c:v>Vixen LVW 5 mm</c:v>
                </c:pt>
                <c:pt idx="79">
                  <c:v>Tele Vue Nagler 12 mm type 4 + Tele Vue Powermate 2,5x</c:v>
                </c:pt>
                <c:pt idx="80">
                  <c:v>Tele Vue Panoptic 19 mm + Tele Vue Powermate 4x</c:v>
                </c:pt>
                <c:pt idx="81">
                  <c:v>Tele Vue Nagler 9 mm type 6 + Tele Vue Powermate 2x</c:v>
                </c:pt>
                <c:pt idx="82">
                  <c:v>Tele Vue Nagler 11 mm type 6 + Tele Vue Powermate 2,5x</c:v>
                </c:pt>
                <c:pt idx="83">
                  <c:v>Tele Vue Nagler 17 mm type 4 + Tele Vue Powermate 4x</c:v>
                </c:pt>
                <c:pt idx="84">
                  <c:v>Vixen LVW 17 mm + Tele Vue Powermate 4x</c:v>
                </c:pt>
                <c:pt idx="85">
                  <c:v>Tele Vue Nagler 16 mm type 5 + Tele Vue Powermate 4x</c:v>
                </c:pt>
                <c:pt idx="86">
                  <c:v>Pentax XW 10 mm + Tele Vue Powermate 2,5x</c:v>
                </c:pt>
                <c:pt idx="87">
                  <c:v>Vixen LVW 8 mm + Tele Vue Powermate 2x</c:v>
                </c:pt>
                <c:pt idx="88">
                  <c:v>Tele Vue Panoptic 15 mm + Tele Vue Powermate 4x</c:v>
                </c:pt>
                <c:pt idx="89">
                  <c:v>Tele Vue Nagler 9 mm type 6 + Tele Vue Powermate 2,5x</c:v>
                </c:pt>
                <c:pt idx="90">
                  <c:v>Tele Vue Nagler 3,5 mm type 6</c:v>
                </c:pt>
                <c:pt idx="91">
                  <c:v>Tele Vue Nagler 7 mm type 6 + Tele Vue Powermate 2x</c:v>
                </c:pt>
                <c:pt idx="92">
                  <c:v>Pentax XW 3,5 mm</c:v>
                </c:pt>
                <c:pt idx="93">
                  <c:v>Pentax XW 7 mm + Tele Vue Powermate 2x</c:v>
                </c:pt>
                <c:pt idx="94">
                  <c:v>Pentax XW 14 mm + Tele Vue Powermate 4x</c:v>
                </c:pt>
                <c:pt idx="95">
                  <c:v>Vixen LVW 3,5 mm</c:v>
                </c:pt>
                <c:pt idx="96">
                  <c:v>Tele Vue Nagler 13 mm type 6 + Tele Vue Powermate 4x</c:v>
                </c:pt>
                <c:pt idx="97">
                  <c:v>Vixen LVW 13 mm + Tele Vue Powermate 4x</c:v>
                </c:pt>
                <c:pt idx="98">
                  <c:v>Vixen LVW 8 mm + Tele Vue Powermate 2,5x</c:v>
                </c:pt>
                <c:pt idx="99">
                  <c:v>Tele Vue Nagler 12 mm type 4 + Tele Vue Powermate 4x</c:v>
                </c:pt>
                <c:pt idx="100">
                  <c:v>Tele Vue Nagler 7 mm type 6 + Tele Vue Powermate 2,5x</c:v>
                </c:pt>
                <c:pt idx="101">
                  <c:v>Pentax XW 7 mm + Tele Vue Powermate 2,5x</c:v>
                </c:pt>
                <c:pt idx="102">
                  <c:v>Tele Vue Nagler 11 mm type 6 + Tele Vue Powermate 4x</c:v>
                </c:pt>
                <c:pt idx="103">
                  <c:v>Tele Vue Nagler 2,5 mm type 6</c:v>
                </c:pt>
                <c:pt idx="104">
                  <c:v>Tele Vue Nagler 5 mm type 6 + Tele Vue Powermate 2x</c:v>
                </c:pt>
                <c:pt idx="105">
                  <c:v>Pentax XW 5 mm + Tele Vue Powermate 2x</c:v>
                </c:pt>
                <c:pt idx="106">
                  <c:v>Pentax XW 10 mm + Tele Vue Powermate 4x</c:v>
                </c:pt>
                <c:pt idx="107">
                  <c:v>Vixen LVW 5 mm + Tele Vue Powermate 2x</c:v>
                </c:pt>
                <c:pt idx="108">
                  <c:v>Tele Vue Nagler 9 mm type 6 + Tele Vue Powermate 4x</c:v>
                </c:pt>
                <c:pt idx="109">
                  <c:v>Tele Vue Nagler 5 mm type 6 + Tele Vue Powermate 2,5x</c:v>
                </c:pt>
                <c:pt idx="110">
                  <c:v>Pentax XW 5 mm + Tele Vue Powermate 2,5x</c:v>
                </c:pt>
                <c:pt idx="111">
                  <c:v>Vixen LVW 5 mm + Tele Vue Powermate 2,5x</c:v>
                </c:pt>
                <c:pt idx="112">
                  <c:v>Vixen LVW 8 mm + Tele Vue Powermate 4x</c:v>
                </c:pt>
                <c:pt idx="113">
                  <c:v>Tele Vue Nagler 3,5 mm type 6 + Tele Vue Powermate 2x</c:v>
                </c:pt>
                <c:pt idx="114">
                  <c:v>Pentax XW 3,5 mm + Tele Vue Powermate 2x</c:v>
                </c:pt>
                <c:pt idx="115">
                  <c:v>Tele Vue Nagler 7 mm type 6 + Tele Vue Powermate 4x</c:v>
                </c:pt>
                <c:pt idx="116">
                  <c:v>Pentax XW 7 mm + Tele Vue Powermate 4x</c:v>
                </c:pt>
                <c:pt idx="117">
                  <c:v>Vixen LVW 3,5 mm + Tele Vue Powermate 2x</c:v>
                </c:pt>
                <c:pt idx="118">
                  <c:v>Tele Vue Nagler 3,5 mm type 6 + Tele Vue Powermate 2,5x</c:v>
                </c:pt>
                <c:pt idx="119">
                  <c:v>Pentax XW 3,5 mm + Tele Vue Powermate 2,5x</c:v>
                </c:pt>
                <c:pt idx="120">
                  <c:v>Vixen LVW 3,5 mm + Tele Vue Powermate 2,5x</c:v>
                </c:pt>
                <c:pt idx="121">
                  <c:v>Tele Vue Nagler 2,5 mm type 6 + Tele Vue Powermate 2x</c:v>
                </c:pt>
                <c:pt idx="122">
                  <c:v>Tele Vue Nagler 5 mm type 6 + Tele Vue Powermate 4x</c:v>
                </c:pt>
                <c:pt idx="123">
                  <c:v>Pentax XW 5 mm + Tele Vue Powermate 4x</c:v>
                </c:pt>
                <c:pt idx="124">
                  <c:v>Vixen LVW 5 mm + Tele Vue Powermate 4x</c:v>
                </c:pt>
                <c:pt idx="125">
                  <c:v>Tele Vue Nagler 2,5 mm type 6 + Tele Vue Powermate 2,5x</c:v>
                </c:pt>
                <c:pt idx="126">
                  <c:v>Tele Vue Nagler 3,5 mm type 6 + Tele Vue Powermate 4x</c:v>
                </c:pt>
                <c:pt idx="127">
                  <c:v>Pentax XW 3,5 mm + Tele Vue Powermate 4x</c:v>
                </c:pt>
              </c:strCache>
            </c:strRef>
          </c:cat>
          <c:val>
            <c:numRef>
              <c:f>'Feuille de données'!$E$7:$E$134</c:f>
              <c:numCache>
                <c:ptCount val="128"/>
                <c:pt idx="0">
                  <c:v>416.3</c:v>
                </c:pt>
                <c:pt idx="1">
                  <c:v>420</c:v>
                </c:pt>
                <c:pt idx="2">
                  <c:v>357.9</c:v>
                </c:pt>
                <c:pt idx="3">
                  <c:v>381.4</c:v>
                </c:pt>
                <c:pt idx="4">
                  <c:v>315.8</c:v>
                </c:pt>
                <c:pt idx="5">
                  <c:v>275.7</c:v>
                </c:pt>
                <c:pt idx="6">
                  <c:v>319.5</c:v>
                </c:pt>
                <c:pt idx="7">
                  <c:v>244.3</c:v>
                </c:pt>
                <c:pt idx="8">
                  <c:v>270.3</c:v>
                </c:pt>
                <c:pt idx="9">
                  <c:v>224.2</c:v>
                </c:pt>
                <c:pt idx="10">
                  <c:v>214.3</c:v>
                </c:pt>
                <c:pt idx="11">
                  <c:v>209.2</c:v>
                </c:pt>
                <c:pt idx="12">
                  <c:v>246</c:v>
                </c:pt>
                <c:pt idx="13">
                  <c:v>210</c:v>
                </c:pt>
                <c:pt idx="14">
                  <c:v>210</c:v>
                </c:pt>
                <c:pt idx="15">
                  <c:v>193.4</c:v>
                </c:pt>
                <c:pt idx="16">
                  <c:v>178.2</c:v>
                </c:pt>
                <c:pt idx="17">
                  <c:v>209.4</c:v>
                </c:pt>
                <c:pt idx="18">
                  <c:v>166</c:v>
                </c:pt>
                <c:pt idx="19">
                  <c:v>196.8</c:v>
                </c:pt>
                <c:pt idx="20">
                  <c:v>190.7</c:v>
                </c:pt>
                <c:pt idx="21">
                  <c:v>157.3</c:v>
                </c:pt>
                <c:pt idx="22">
                  <c:v>152.8</c:v>
                </c:pt>
                <c:pt idx="23">
                  <c:v>146.9</c:v>
                </c:pt>
                <c:pt idx="24">
                  <c:v>137.8</c:v>
                </c:pt>
                <c:pt idx="25">
                  <c:v>159.7</c:v>
                </c:pt>
                <c:pt idx="26">
                  <c:v>159.7</c:v>
                </c:pt>
                <c:pt idx="27">
                  <c:v>126.6</c:v>
                </c:pt>
                <c:pt idx="28">
                  <c:v>147.7</c:v>
                </c:pt>
                <c:pt idx="29">
                  <c:v>122.5</c:v>
                </c:pt>
                <c:pt idx="30">
                  <c:v>135.2</c:v>
                </c:pt>
                <c:pt idx="31">
                  <c:v>135.2</c:v>
                </c:pt>
                <c:pt idx="32">
                  <c:v>112.1</c:v>
                </c:pt>
                <c:pt idx="33">
                  <c:v>107.1</c:v>
                </c:pt>
                <c:pt idx="34">
                  <c:v>104.6</c:v>
                </c:pt>
                <c:pt idx="35">
                  <c:v>123</c:v>
                </c:pt>
                <c:pt idx="36">
                  <c:v>105</c:v>
                </c:pt>
                <c:pt idx="37">
                  <c:v>105</c:v>
                </c:pt>
                <c:pt idx="38">
                  <c:v>105</c:v>
                </c:pt>
                <c:pt idx="39">
                  <c:v>97.8</c:v>
                </c:pt>
                <c:pt idx="40">
                  <c:v>96.9</c:v>
                </c:pt>
                <c:pt idx="41">
                  <c:v>110.8</c:v>
                </c:pt>
                <c:pt idx="42">
                  <c:v>89.7</c:v>
                </c:pt>
                <c:pt idx="43">
                  <c:v>85.7</c:v>
                </c:pt>
                <c:pt idx="44">
                  <c:v>89.3</c:v>
                </c:pt>
                <c:pt idx="45">
                  <c:v>104.5</c:v>
                </c:pt>
                <c:pt idx="46">
                  <c:v>82.8</c:v>
                </c:pt>
                <c:pt idx="47">
                  <c:v>98.4</c:v>
                </c:pt>
                <c:pt idx="48">
                  <c:v>84</c:v>
                </c:pt>
                <c:pt idx="49">
                  <c:v>78</c:v>
                </c:pt>
                <c:pt idx="50">
                  <c:v>95.3</c:v>
                </c:pt>
                <c:pt idx="51">
                  <c:v>77.6</c:v>
                </c:pt>
                <c:pt idx="52">
                  <c:v>78.8</c:v>
                </c:pt>
                <c:pt idx="53">
                  <c:v>76.5</c:v>
                </c:pt>
                <c:pt idx="54">
                  <c:v>86.2</c:v>
                </c:pt>
                <c:pt idx="55">
                  <c:v>73.6</c:v>
                </c:pt>
                <c:pt idx="56">
                  <c:v>73.6</c:v>
                </c:pt>
                <c:pt idx="57">
                  <c:v>66.3</c:v>
                </c:pt>
                <c:pt idx="58">
                  <c:v>68.8</c:v>
                </c:pt>
                <c:pt idx="59">
                  <c:v>80</c:v>
                </c:pt>
                <c:pt idx="60">
                  <c:v>80</c:v>
                </c:pt>
                <c:pt idx="61">
                  <c:v>63.4</c:v>
                </c:pt>
                <c:pt idx="62">
                  <c:v>78.7</c:v>
                </c:pt>
                <c:pt idx="63">
                  <c:v>73.8</c:v>
                </c:pt>
                <c:pt idx="64">
                  <c:v>61.2</c:v>
                </c:pt>
                <c:pt idx="65">
                  <c:v>61.2</c:v>
                </c:pt>
                <c:pt idx="66">
                  <c:v>58.8</c:v>
                </c:pt>
                <c:pt idx="67">
                  <c:v>67.7</c:v>
                </c:pt>
                <c:pt idx="68">
                  <c:v>67.7</c:v>
                </c:pt>
                <c:pt idx="69">
                  <c:v>56.1</c:v>
                </c:pt>
                <c:pt idx="70">
                  <c:v>53.6</c:v>
                </c:pt>
                <c:pt idx="71">
                  <c:v>64</c:v>
                </c:pt>
                <c:pt idx="72">
                  <c:v>50.7</c:v>
                </c:pt>
                <c:pt idx="73">
                  <c:v>61.5</c:v>
                </c:pt>
                <c:pt idx="74">
                  <c:v>61.5</c:v>
                </c:pt>
                <c:pt idx="75">
                  <c:v>52.5</c:v>
                </c:pt>
                <c:pt idx="76">
                  <c:v>52.5</c:v>
                </c:pt>
                <c:pt idx="77">
                  <c:v>52.5</c:v>
                </c:pt>
                <c:pt idx="78">
                  <c:v>48.8</c:v>
                </c:pt>
                <c:pt idx="79">
                  <c:v>59.1</c:v>
                </c:pt>
                <c:pt idx="80">
                  <c:v>48.5</c:v>
                </c:pt>
                <c:pt idx="81">
                  <c:v>55.3</c:v>
                </c:pt>
                <c:pt idx="82">
                  <c:v>54.1</c:v>
                </c:pt>
                <c:pt idx="83">
                  <c:v>52.3</c:v>
                </c:pt>
                <c:pt idx="84">
                  <c:v>41.4</c:v>
                </c:pt>
                <c:pt idx="85">
                  <c:v>49.2</c:v>
                </c:pt>
                <c:pt idx="86">
                  <c:v>42</c:v>
                </c:pt>
                <c:pt idx="87">
                  <c:v>39</c:v>
                </c:pt>
                <c:pt idx="88">
                  <c:v>38.2</c:v>
                </c:pt>
                <c:pt idx="89">
                  <c:v>44.3</c:v>
                </c:pt>
                <c:pt idx="90">
                  <c:v>43</c:v>
                </c:pt>
                <c:pt idx="91">
                  <c:v>43</c:v>
                </c:pt>
                <c:pt idx="92">
                  <c:v>36.7</c:v>
                </c:pt>
                <c:pt idx="93">
                  <c:v>36.7</c:v>
                </c:pt>
                <c:pt idx="94">
                  <c:v>36.7</c:v>
                </c:pt>
                <c:pt idx="95">
                  <c:v>34.1</c:v>
                </c:pt>
                <c:pt idx="96">
                  <c:v>40</c:v>
                </c:pt>
                <c:pt idx="97">
                  <c:v>31.7</c:v>
                </c:pt>
                <c:pt idx="98">
                  <c:v>31.2</c:v>
                </c:pt>
                <c:pt idx="99">
                  <c:v>36.9</c:v>
                </c:pt>
                <c:pt idx="100">
                  <c:v>34.4</c:v>
                </c:pt>
                <c:pt idx="101">
                  <c:v>29.4</c:v>
                </c:pt>
                <c:pt idx="102">
                  <c:v>33.8</c:v>
                </c:pt>
                <c:pt idx="103">
                  <c:v>30.8</c:v>
                </c:pt>
                <c:pt idx="104">
                  <c:v>30.8</c:v>
                </c:pt>
                <c:pt idx="105">
                  <c:v>26.3</c:v>
                </c:pt>
                <c:pt idx="106">
                  <c:v>26.3</c:v>
                </c:pt>
                <c:pt idx="107">
                  <c:v>24.4</c:v>
                </c:pt>
                <c:pt idx="108">
                  <c:v>27.7</c:v>
                </c:pt>
                <c:pt idx="109">
                  <c:v>24.6</c:v>
                </c:pt>
                <c:pt idx="110">
                  <c:v>21</c:v>
                </c:pt>
                <c:pt idx="111">
                  <c:v>19.5</c:v>
                </c:pt>
                <c:pt idx="112">
                  <c:v>19.5</c:v>
                </c:pt>
                <c:pt idx="113">
                  <c:v>21.5</c:v>
                </c:pt>
                <c:pt idx="114">
                  <c:v>18.4</c:v>
                </c:pt>
                <c:pt idx="115">
                  <c:v>21.5</c:v>
                </c:pt>
                <c:pt idx="116">
                  <c:v>18.4</c:v>
                </c:pt>
                <c:pt idx="117">
                  <c:v>17.1</c:v>
                </c:pt>
                <c:pt idx="118">
                  <c:v>17.2</c:v>
                </c:pt>
                <c:pt idx="119">
                  <c:v>14.7</c:v>
                </c:pt>
                <c:pt idx="120">
                  <c:v>13.7</c:v>
                </c:pt>
                <c:pt idx="121">
                  <c:v>15.4</c:v>
                </c:pt>
                <c:pt idx="122">
                  <c:v>15.4</c:v>
                </c:pt>
                <c:pt idx="123">
                  <c:v>13.1</c:v>
                </c:pt>
                <c:pt idx="124">
                  <c:v>12.2</c:v>
                </c:pt>
                <c:pt idx="125">
                  <c:v>12.3</c:v>
                </c:pt>
                <c:pt idx="126">
                  <c:v>10.8</c:v>
                </c:pt>
                <c:pt idx="127">
                  <c:v>9.2</c:v>
                </c:pt>
              </c:numCache>
            </c:numRef>
          </c:val>
        </c:ser>
        <c:axId val="67083518"/>
        <c:axId val="66880751"/>
      </c:barChart>
      <c:catAx>
        <c:axId val="67083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880751"/>
        <c:crosses val="autoZero"/>
        <c:auto val="1"/>
        <c:lblOffset val="100"/>
        <c:tickLblSkip val="1"/>
        <c:noMultiLvlLbl val="0"/>
      </c:catAx>
      <c:valAx>
        <c:axId val="668807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7083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75"/>
          <c:y val="0.90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Gamme d'oculaires N°4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'Feuille de données'!$C$6</c:f>
              <c:strCache>
                <c:ptCount val="1"/>
                <c:pt idx="0">
                  <c:v>Grossissement (x)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données'!$A$26,'Feuille de données'!$A$37,'Feuille de données'!$A$62,'Feuille de données'!$A$69,'Feuille de données'!$A$89,'Feuille de données'!$A$108)</c:f>
              <c:strCache>
                <c:ptCount val="6"/>
                <c:pt idx="0">
                  <c:v>Tele Vue Nagler 16 mm type 5</c:v>
                </c:pt>
                <c:pt idx="1">
                  <c:v>Tele Vue Nagler 11 mm type 6</c:v>
                </c:pt>
                <c:pt idx="2">
                  <c:v>Pentax XW 7 mm</c:v>
                </c:pt>
                <c:pt idx="3">
                  <c:v>Tele Vue Nagler 16 mm type 5 + Tele Vue Powermate 2,5x</c:v>
                </c:pt>
                <c:pt idx="4">
                  <c:v>Tele Vue Nagler 11 mm type 6 + Tele Vue Powermate 2,5x</c:v>
                </c:pt>
                <c:pt idx="5">
                  <c:v>Pentax XW 7 mm + Tele Vue Powermate 2,5x</c:v>
                </c:pt>
              </c:strCache>
            </c:strRef>
          </c:cat>
          <c:val>
            <c:numRef>
              <c:f>('Feuille de données'!$C$26,'Feuille de données'!$C$37,'Feuille de données'!$C$62,'Feuille de données'!$C$69,'Feuille de données'!$C$89,'Feuille de données'!$C$108)</c:f>
              <c:numCache>
                <c:ptCount val="6"/>
                <c:pt idx="0">
                  <c:v>25</c:v>
                </c:pt>
                <c:pt idx="1">
                  <c:v>36.4</c:v>
                </c:pt>
                <c:pt idx="2">
                  <c:v>57.1</c:v>
                </c:pt>
                <c:pt idx="3">
                  <c:v>62.5</c:v>
                </c:pt>
                <c:pt idx="4">
                  <c:v>90.9</c:v>
                </c:pt>
                <c:pt idx="5">
                  <c:v>142.9</c:v>
                </c:pt>
              </c:numCache>
            </c:numRef>
          </c:val>
        </c:ser>
        <c:ser>
          <c:idx val="3"/>
          <c:order val="1"/>
          <c:tx>
            <c:strRef>
              <c:f>'Feuille de données'!$E$6</c:f>
              <c:strCache>
                <c:ptCount val="1"/>
                <c:pt idx="0">
                  <c:v>Champ résultant (minutes d'arc)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données'!$A$26,'Feuille de données'!$A$37,'Feuille de données'!$A$62,'Feuille de données'!$A$69,'Feuille de données'!$A$89,'Feuille de données'!$A$108)</c:f>
              <c:strCache>
                <c:ptCount val="6"/>
                <c:pt idx="0">
                  <c:v>Tele Vue Nagler 16 mm type 5</c:v>
                </c:pt>
                <c:pt idx="1">
                  <c:v>Tele Vue Nagler 11 mm type 6</c:v>
                </c:pt>
                <c:pt idx="2">
                  <c:v>Pentax XW 7 mm</c:v>
                </c:pt>
                <c:pt idx="3">
                  <c:v>Tele Vue Nagler 16 mm type 5 + Tele Vue Powermate 2,5x</c:v>
                </c:pt>
                <c:pt idx="4">
                  <c:v>Tele Vue Nagler 11 mm type 6 + Tele Vue Powermate 2,5x</c:v>
                </c:pt>
                <c:pt idx="5">
                  <c:v>Pentax XW 7 mm + Tele Vue Powermate 2,5x</c:v>
                </c:pt>
              </c:strCache>
            </c:strRef>
          </c:cat>
          <c:val>
            <c:numRef>
              <c:f>('Feuille de données'!$E$26,'Feuille de données'!$E$37,'Feuille de données'!$E$62,'Feuille de données'!$E$69,'Feuille de données'!$E$89,'Feuille de données'!$E$108)</c:f>
              <c:numCache>
                <c:ptCount val="6"/>
                <c:pt idx="0">
                  <c:v>196.8</c:v>
                </c:pt>
                <c:pt idx="1">
                  <c:v>135.2</c:v>
                </c:pt>
                <c:pt idx="2">
                  <c:v>73.6</c:v>
                </c:pt>
                <c:pt idx="3">
                  <c:v>78.7</c:v>
                </c:pt>
                <c:pt idx="4">
                  <c:v>54.1</c:v>
                </c:pt>
                <c:pt idx="5">
                  <c:v>29.4</c:v>
                </c:pt>
              </c:numCache>
            </c:numRef>
          </c:val>
        </c:ser>
        <c:axId val="40622136"/>
        <c:axId val="30054905"/>
      </c:barChart>
      <c:catAx>
        <c:axId val="40622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Oculaires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Grossissement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22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Gamme d'oculaires N°4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1"/>
          <c:w val="0.97525"/>
          <c:h val="0.811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'Feuille de données'!$C$6</c:f>
              <c:strCache>
                <c:ptCount val="1"/>
                <c:pt idx="0">
                  <c:v>Grossissement (x)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données'!$A$13,'Feuille de données'!$A$33,'Feuille de données'!$A$62,'Feuille de données'!$A$82,'Feuille de données'!$A$100,'Feuille de données'!$A$112)</c:f>
              <c:strCache>
                <c:ptCount val="6"/>
                <c:pt idx="0">
                  <c:v>Tele Vue Nagler 26 mm type 5</c:v>
                </c:pt>
                <c:pt idx="1">
                  <c:v>Tele Vue Nagler 26 mm type 5 + Tele Vue Powermate 2x</c:v>
                </c:pt>
                <c:pt idx="2">
                  <c:v>Pentax XW 7 mm</c:v>
                </c:pt>
                <c:pt idx="3">
                  <c:v>Pentax XW 5 mm</c:v>
                </c:pt>
                <c:pt idx="4">
                  <c:v>Pentax XW 7 mm + Tele Vue Powermate 2x</c:v>
                </c:pt>
                <c:pt idx="5">
                  <c:v>Pentax XW 5 mm + Tele Vue Powermate 2x</c:v>
                </c:pt>
              </c:strCache>
            </c:strRef>
          </c:cat>
          <c:val>
            <c:numRef>
              <c:f>('Feuille de données'!$C$13,'Feuille de données'!$C$33,'Feuille de données'!$C$62,'Feuille de données'!$C$82,'Feuille de données'!$C$100,'Feuille de données'!$C$112)</c:f>
              <c:numCache>
                <c:ptCount val="6"/>
                <c:pt idx="0">
                  <c:v>15.4</c:v>
                </c:pt>
                <c:pt idx="1">
                  <c:v>30.8</c:v>
                </c:pt>
                <c:pt idx="2">
                  <c:v>57.1</c:v>
                </c:pt>
                <c:pt idx="3">
                  <c:v>80</c:v>
                </c:pt>
                <c:pt idx="4">
                  <c:v>114.3</c:v>
                </c:pt>
                <c:pt idx="5">
                  <c:v>160</c:v>
                </c:pt>
              </c:numCache>
            </c:numRef>
          </c:val>
        </c:ser>
        <c:ser>
          <c:idx val="3"/>
          <c:order val="1"/>
          <c:tx>
            <c:strRef>
              <c:f>'Feuille de données'!$E$6</c:f>
              <c:strCache>
                <c:ptCount val="1"/>
                <c:pt idx="0">
                  <c:v>Champ résultant (minutes d'arc)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données'!$A$13,'Feuille de données'!$A$33,'Feuille de données'!$A$62,'Feuille de données'!$A$82,'Feuille de données'!$A$100,'Feuille de données'!$A$112)</c:f>
              <c:strCache>
                <c:ptCount val="6"/>
                <c:pt idx="0">
                  <c:v>Tele Vue Nagler 26 mm type 5</c:v>
                </c:pt>
                <c:pt idx="1">
                  <c:v>Tele Vue Nagler 26 mm type 5 + Tele Vue Powermate 2x</c:v>
                </c:pt>
                <c:pt idx="2">
                  <c:v>Pentax XW 7 mm</c:v>
                </c:pt>
                <c:pt idx="3">
                  <c:v>Pentax XW 5 mm</c:v>
                </c:pt>
                <c:pt idx="4">
                  <c:v>Pentax XW 7 mm + Tele Vue Powermate 2x</c:v>
                </c:pt>
                <c:pt idx="5">
                  <c:v>Pentax XW 5 mm + Tele Vue Powermate 2x</c:v>
                </c:pt>
              </c:strCache>
            </c:strRef>
          </c:cat>
          <c:val>
            <c:numRef>
              <c:f>('Feuille de données'!$E$13,'Feuille de données'!$E$33,'Feuille de données'!$E$62,'Feuille de données'!$E$82,'Feuille de données'!$E$100,'Feuille de données'!$E$112)</c:f>
              <c:numCache>
                <c:ptCount val="6"/>
                <c:pt idx="0">
                  <c:v>319.5</c:v>
                </c:pt>
                <c:pt idx="1">
                  <c:v>159.7</c:v>
                </c:pt>
                <c:pt idx="2">
                  <c:v>73.6</c:v>
                </c:pt>
                <c:pt idx="3">
                  <c:v>52.5</c:v>
                </c:pt>
                <c:pt idx="4">
                  <c:v>36.7</c:v>
                </c:pt>
                <c:pt idx="5">
                  <c:v>26.3</c:v>
                </c:pt>
              </c:numCache>
            </c:numRef>
          </c:val>
        </c:ser>
        <c:axId val="2058690"/>
        <c:axId val="18528211"/>
      </c:barChart>
      <c:catAx>
        <c:axId val="205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Oculaires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28211"/>
        <c:crosses val="autoZero"/>
        <c:auto val="1"/>
        <c:lblOffset val="100"/>
        <c:noMultiLvlLbl val="0"/>
      </c:catAx>
      <c:valAx>
        <c:axId val="18528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58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325"/>
          <c:y val="0.95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Gamme d'oculaires N°6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'Feuille de données'!$C$6</c:f>
              <c:strCache>
                <c:ptCount val="1"/>
                <c:pt idx="0">
                  <c:v>Grossissement (x)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38,7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données'!$A$10,'Feuille de données'!$A$26,'Feuille de données'!$A$48,'Feuille de données'!$A$69,'Feuille de données'!$A$82,'Feuille de données'!$A$96,'Feuille de données'!$A$117)</c:f>
              <c:strCache>
                <c:ptCount val="7"/>
                <c:pt idx="0">
                  <c:v>Tele Vue Nagler 31 mm type 5</c:v>
                </c:pt>
                <c:pt idx="1">
                  <c:v>Tele Vue Nagler 16 mm type 5</c:v>
                </c:pt>
                <c:pt idx="2">
                  <c:v>Tele Vue Nagler 9 mm type 6</c:v>
                </c:pt>
                <c:pt idx="3">
                  <c:v>Tele Vue Nagler 16 mm type 5 + Tele Vue Powermate 2,5x</c:v>
                </c:pt>
                <c:pt idx="4">
                  <c:v>Pentax XW 5 mm</c:v>
                </c:pt>
                <c:pt idx="5">
                  <c:v>Tele Vue Nagler 9 mm type 6 + Tele Vue Powermate 2,5x</c:v>
                </c:pt>
                <c:pt idx="6">
                  <c:v>Pentax XW 5 mm + Tele Vue Powermate 2,5x</c:v>
                </c:pt>
              </c:strCache>
            </c:strRef>
          </c:cat>
          <c:val>
            <c:numRef>
              <c:f>('Feuille de données'!$C$10,'Feuille de données'!$C$26,'Feuille de données'!$C$48,'Feuille de données'!$C$69,'Feuille de données'!$C$82,'Feuille de données'!$C$96,'Feuille de données'!$C$117)</c:f>
              <c:numCache>
                <c:ptCount val="7"/>
                <c:pt idx="0">
                  <c:v>12.9</c:v>
                </c:pt>
                <c:pt idx="1">
                  <c:v>25</c:v>
                </c:pt>
                <c:pt idx="2">
                  <c:v>44.4</c:v>
                </c:pt>
                <c:pt idx="3">
                  <c:v>62.5</c:v>
                </c:pt>
                <c:pt idx="4">
                  <c:v>80</c:v>
                </c:pt>
                <c:pt idx="5">
                  <c:v>111.1</c:v>
                </c:pt>
                <c:pt idx="6">
                  <c:v>200</c:v>
                </c:pt>
              </c:numCache>
            </c:numRef>
          </c:val>
        </c:ser>
        <c:ser>
          <c:idx val="1"/>
          <c:order val="1"/>
          <c:tx>
            <c:strRef>
              <c:f>'Feuille de données'!$E$6</c:f>
              <c:strCache>
                <c:ptCount val="1"/>
                <c:pt idx="0">
                  <c:v>Champ résultant (minutes d'arc)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données'!$A$10,'Feuille de données'!$A$26,'Feuille de données'!$A$48,'Feuille de données'!$A$69,'Feuille de données'!$A$82,'Feuille de données'!$A$96,'Feuille de données'!$A$117)</c:f>
              <c:strCache>
                <c:ptCount val="7"/>
                <c:pt idx="0">
                  <c:v>Tele Vue Nagler 31 mm type 5</c:v>
                </c:pt>
                <c:pt idx="1">
                  <c:v>Tele Vue Nagler 16 mm type 5</c:v>
                </c:pt>
                <c:pt idx="2">
                  <c:v>Tele Vue Nagler 9 mm type 6</c:v>
                </c:pt>
                <c:pt idx="3">
                  <c:v>Tele Vue Nagler 16 mm type 5 + Tele Vue Powermate 2,5x</c:v>
                </c:pt>
                <c:pt idx="4">
                  <c:v>Pentax XW 5 mm</c:v>
                </c:pt>
                <c:pt idx="5">
                  <c:v>Tele Vue Nagler 9 mm type 6 + Tele Vue Powermate 2,5x</c:v>
                </c:pt>
                <c:pt idx="6">
                  <c:v>Pentax XW 5 mm + Tele Vue Powermate 2,5x</c:v>
                </c:pt>
              </c:strCache>
            </c:strRef>
          </c:cat>
          <c:val>
            <c:numRef>
              <c:f>('Feuille de données'!$E$10,'Feuille de données'!$E$26,'Feuille de données'!$E$48,'Feuille de données'!$E$69,'Feuille de données'!$E$82,'Feuille de données'!$E$96,'Feuille de données'!$E$117)</c:f>
              <c:numCache>
                <c:ptCount val="7"/>
                <c:pt idx="0">
                  <c:v>381.4</c:v>
                </c:pt>
                <c:pt idx="1">
                  <c:v>196.8</c:v>
                </c:pt>
                <c:pt idx="2">
                  <c:v>110.8</c:v>
                </c:pt>
                <c:pt idx="3">
                  <c:v>78.7</c:v>
                </c:pt>
                <c:pt idx="4">
                  <c:v>52.5</c:v>
                </c:pt>
                <c:pt idx="5">
                  <c:v>44.3</c:v>
                </c:pt>
                <c:pt idx="6">
                  <c:v>21</c:v>
                </c:pt>
              </c:numCache>
            </c:numRef>
          </c:val>
        </c:ser>
        <c:axId val="65055848"/>
        <c:axId val="48631721"/>
      </c:barChart>
      <c:catAx>
        <c:axId val="6505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Oculaires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31721"/>
        <c:crosses val="autoZero"/>
        <c:auto val="1"/>
        <c:lblOffset val="100"/>
        <c:noMultiLvlLbl val="0"/>
      </c:catAx>
      <c:valAx>
        <c:axId val="4863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Grossissement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55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Gamme d'oculaires N°8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'Feuille de données'!$E$6</c:f>
              <c:strCache>
                <c:ptCount val="1"/>
                <c:pt idx="0">
                  <c:v>Champ résultant (minutes d'arc)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données'!$A$14,'Feuille de données'!$A$48,'Feuille de données'!$A$80)</c:f>
              <c:strCache>
                <c:ptCount val="3"/>
                <c:pt idx="0">
                  <c:v>Tele Vue Panoptic 24 mm</c:v>
                </c:pt>
                <c:pt idx="1">
                  <c:v>Tele Vue Nagler 9 mm type 6</c:v>
                </c:pt>
                <c:pt idx="2">
                  <c:v>Tele Vue Nagler 5 mm type 6</c:v>
                </c:pt>
              </c:strCache>
            </c:strRef>
          </c:cat>
          <c:val>
            <c:numRef>
              <c:f>('Feuille de données'!$E$14,'Feuille de données'!$E$48,'Feuille de données'!$E$80)</c:f>
              <c:numCache>
                <c:ptCount val="3"/>
                <c:pt idx="0">
                  <c:v>244.3</c:v>
                </c:pt>
                <c:pt idx="1">
                  <c:v>110.8</c:v>
                </c:pt>
                <c:pt idx="2">
                  <c:v>61.5</c:v>
                </c:pt>
              </c:numCache>
            </c:numRef>
          </c:val>
        </c:ser>
        <c:ser>
          <c:idx val="1"/>
          <c:order val="1"/>
          <c:tx>
            <c:strRef>
              <c:f>'Feuille de données'!$C$6</c:f>
              <c:strCache>
                <c:ptCount val="1"/>
                <c:pt idx="0">
                  <c:v>Grossissement (x)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données'!$A$14,'Feuille de données'!$A$48,'Feuille de données'!$A$80)</c:f>
              <c:strCache>
                <c:ptCount val="3"/>
                <c:pt idx="0">
                  <c:v>Tele Vue Panoptic 24 mm</c:v>
                </c:pt>
                <c:pt idx="1">
                  <c:v>Tele Vue Nagler 9 mm type 6</c:v>
                </c:pt>
                <c:pt idx="2">
                  <c:v>Tele Vue Nagler 5 mm type 6</c:v>
                </c:pt>
              </c:strCache>
            </c:strRef>
          </c:cat>
          <c:val>
            <c:numRef>
              <c:f>('Feuille de données'!$C$14,'Feuille de données'!$C$48,'Feuille de données'!$C$80)</c:f>
              <c:numCache>
                <c:ptCount val="3"/>
                <c:pt idx="0">
                  <c:v>16.7</c:v>
                </c:pt>
                <c:pt idx="1">
                  <c:v>44.4</c:v>
                </c:pt>
                <c:pt idx="2">
                  <c:v>80</c:v>
                </c:pt>
              </c:numCache>
            </c:numRef>
          </c:val>
        </c:ser>
        <c:axId val="35032306"/>
        <c:axId val="46855299"/>
      </c:barChart>
      <c:catAx>
        <c:axId val="3503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Oculaires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55299"/>
        <c:crosses val="autoZero"/>
        <c:auto val="1"/>
        <c:lblOffset val="100"/>
        <c:noMultiLvlLbl val="0"/>
      </c:catAx>
      <c:valAx>
        <c:axId val="46855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Grossissement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32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Gamme d'oculaires N°9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'Feuille de données'!$E$6</c:f>
              <c:strCache>
                <c:ptCount val="1"/>
                <c:pt idx="0">
                  <c:v>Champ résultant (minutes d'arc)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données'!$A$37,'Feuille de données'!$A$61,'Feuille de données'!$A$89,'Feuille de données'!$A$107)</c:f>
              <c:strCache>
                <c:ptCount val="4"/>
                <c:pt idx="0">
                  <c:v>Tele Vue Nagler 11 mm type 6</c:v>
                </c:pt>
                <c:pt idx="1">
                  <c:v>Tele Vue Nagler 7 mm type 6</c:v>
                </c:pt>
                <c:pt idx="2">
                  <c:v>Tele Vue Nagler 11 mm type 6 + Tele Vue Powermate 2,5x</c:v>
                </c:pt>
                <c:pt idx="3">
                  <c:v>Tele Vue Nagler 7 mm type 6 + Tele Vue Powermate 2,5x</c:v>
                </c:pt>
              </c:strCache>
            </c:strRef>
          </c:cat>
          <c:val>
            <c:numRef>
              <c:f>('Feuille de données'!$C$37,'Feuille de données'!$C$61,'Feuille de données'!$C$89,'Feuille de données'!$C$107)</c:f>
              <c:numCache>
                <c:ptCount val="4"/>
                <c:pt idx="0">
                  <c:v>36.4</c:v>
                </c:pt>
                <c:pt idx="1">
                  <c:v>57.1</c:v>
                </c:pt>
                <c:pt idx="2">
                  <c:v>90.9</c:v>
                </c:pt>
                <c:pt idx="3">
                  <c:v>142.9</c:v>
                </c:pt>
              </c:numCache>
            </c:numRef>
          </c:val>
        </c:ser>
        <c:ser>
          <c:idx val="1"/>
          <c:order val="1"/>
          <c:tx>
            <c:strRef>
              <c:f>'Feuille de données'!$C$6</c:f>
              <c:strCache>
                <c:ptCount val="1"/>
                <c:pt idx="0">
                  <c:v>Grossissement (x)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données'!$A$37,'Feuille de données'!$A$61,'Feuille de données'!$A$89,'Feuille de données'!$A$107)</c:f>
              <c:strCache>
                <c:ptCount val="4"/>
                <c:pt idx="0">
                  <c:v>Tele Vue Nagler 11 mm type 6</c:v>
                </c:pt>
                <c:pt idx="1">
                  <c:v>Tele Vue Nagler 7 mm type 6</c:v>
                </c:pt>
                <c:pt idx="2">
                  <c:v>Tele Vue Nagler 11 mm type 6 + Tele Vue Powermate 2,5x</c:v>
                </c:pt>
                <c:pt idx="3">
                  <c:v>Tele Vue Nagler 7 mm type 6 + Tele Vue Powermate 2,5x</c:v>
                </c:pt>
              </c:strCache>
            </c:strRef>
          </c:cat>
          <c:val>
            <c:numRef>
              <c:f>('Feuille de données'!$E$37,'Feuille de données'!$E$61,'Feuille de données'!$E$89,'Feuille de données'!$E$107)</c:f>
              <c:numCache>
                <c:ptCount val="4"/>
                <c:pt idx="0">
                  <c:v>135.2</c:v>
                </c:pt>
                <c:pt idx="1">
                  <c:v>86.2</c:v>
                </c:pt>
                <c:pt idx="2">
                  <c:v>54.1</c:v>
                </c:pt>
                <c:pt idx="3">
                  <c:v>34.4</c:v>
                </c:pt>
              </c:numCache>
            </c:numRef>
          </c:val>
        </c:ser>
        <c:axId val="19044508"/>
        <c:axId val="37182845"/>
      </c:barChart>
      <c:catAx>
        <c:axId val="19044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Oculaires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82845"/>
        <c:crosses val="autoZero"/>
        <c:auto val="1"/>
        <c:lblOffset val="100"/>
        <c:noMultiLvlLbl val="0"/>
      </c:catAx>
      <c:valAx>
        <c:axId val="37182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Grossissement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44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Gamme d'oculaires N°10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(quasi idéale)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'Feuille de données'!$E$6</c:f>
              <c:strCache>
                <c:ptCount val="1"/>
                <c:pt idx="0">
                  <c:v>Champ résultant (minutes d'arc)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données'!$A$14,'Feuille de données'!$A$32,'Feuille de données'!$A$48,'Feuille de données'!$A$78,'Feuille de données'!$A$96)</c:f>
              <c:strCache>
                <c:ptCount val="5"/>
                <c:pt idx="0">
                  <c:v>Tele Vue Panoptic 24 mm</c:v>
                </c:pt>
                <c:pt idx="1">
                  <c:v>Tele Vue Nagler 13 mm type 6</c:v>
                </c:pt>
                <c:pt idx="2">
                  <c:v>Tele Vue Nagler 9 mm type 6</c:v>
                </c:pt>
                <c:pt idx="3">
                  <c:v>Tele Vue Nagler 13 mm type 6 + Tele Vue Powermate 2,5x</c:v>
                </c:pt>
                <c:pt idx="4">
                  <c:v>Tele Vue Nagler 9 mm type 6 + Tele Vue Powermate 2,5x</c:v>
                </c:pt>
              </c:strCache>
            </c:strRef>
          </c:cat>
          <c:val>
            <c:numRef>
              <c:f>('Feuille de données'!$E$14,'Feuille de données'!$E$32,'Feuille de données'!$E$48,'Feuille de données'!$E$78,'Feuille de données'!$E$96)</c:f>
              <c:numCache>
                <c:ptCount val="5"/>
                <c:pt idx="0">
                  <c:v>244.3</c:v>
                </c:pt>
                <c:pt idx="1">
                  <c:v>159.7</c:v>
                </c:pt>
                <c:pt idx="2">
                  <c:v>110.8</c:v>
                </c:pt>
                <c:pt idx="3">
                  <c:v>64</c:v>
                </c:pt>
                <c:pt idx="4">
                  <c:v>44.3</c:v>
                </c:pt>
              </c:numCache>
            </c:numRef>
          </c:val>
        </c:ser>
        <c:ser>
          <c:idx val="1"/>
          <c:order val="1"/>
          <c:tx>
            <c:strRef>
              <c:f>'Feuille de données'!$C$6</c:f>
              <c:strCache>
                <c:ptCount val="1"/>
                <c:pt idx="0">
                  <c:v>Grossissement (x)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données'!$A$14,'Feuille de données'!$A$32,'Feuille de données'!$A$48,'Feuille de données'!$A$78,'Feuille de données'!$A$96)</c:f>
              <c:strCache>
                <c:ptCount val="5"/>
                <c:pt idx="0">
                  <c:v>Tele Vue Panoptic 24 mm</c:v>
                </c:pt>
                <c:pt idx="1">
                  <c:v>Tele Vue Nagler 13 mm type 6</c:v>
                </c:pt>
                <c:pt idx="2">
                  <c:v>Tele Vue Nagler 9 mm type 6</c:v>
                </c:pt>
                <c:pt idx="3">
                  <c:v>Tele Vue Nagler 13 mm type 6 + Tele Vue Powermate 2,5x</c:v>
                </c:pt>
                <c:pt idx="4">
                  <c:v>Tele Vue Nagler 9 mm type 6 + Tele Vue Powermate 2,5x</c:v>
                </c:pt>
              </c:strCache>
            </c:strRef>
          </c:cat>
          <c:val>
            <c:numRef>
              <c:f>('Feuille de données'!$C$14,'Feuille de données'!$C$32,'Feuille de données'!$C$48,'Feuille de données'!$C$78,'Feuille de données'!$C$96)</c:f>
              <c:numCache>
                <c:ptCount val="5"/>
                <c:pt idx="0">
                  <c:v>16.7</c:v>
                </c:pt>
                <c:pt idx="1">
                  <c:v>30.8</c:v>
                </c:pt>
                <c:pt idx="2">
                  <c:v>44.4</c:v>
                </c:pt>
                <c:pt idx="3">
                  <c:v>76.9</c:v>
                </c:pt>
                <c:pt idx="4">
                  <c:v>111.1</c:v>
                </c:pt>
              </c:numCache>
            </c:numRef>
          </c:val>
        </c:ser>
        <c:axId val="66210150"/>
        <c:axId val="59020439"/>
      </c:barChart>
      <c:catAx>
        <c:axId val="66210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Oculaires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20439"/>
        <c:crosses val="autoZero"/>
        <c:auto val="1"/>
        <c:lblOffset val="100"/>
        <c:noMultiLvlLbl val="0"/>
      </c:catAx>
      <c:valAx>
        <c:axId val="5902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Grossissement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10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Gamme d'oculaires N°11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(idéale)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'Feuille de données'!$C$6</c:f>
              <c:strCache>
                <c:ptCount val="1"/>
                <c:pt idx="0">
                  <c:v>Grossissement (x)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données'!$A$13,'Feuille de données'!$A$24,'Feuille de données'!$A$37,'Feuille de données'!$A$67,'Feuille de données'!$A$90,'Feuille de données'!$A$109)</c:f>
              <c:strCache>
                <c:ptCount val="6"/>
                <c:pt idx="0">
                  <c:v>Tele Vue Nagler 26 mm type 5</c:v>
                </c:pt>
                <c:pt idx="1">
                  <c:v>Tele Vue Nagler 17 mm type 4</c:v>
                </c:pt>
                <c:pt idx="2">
                  <c:v>Tele Vue Nagler 11 mm type 6</c:v>
                </c:pt>
                <c:pt idx="3">
                  <c:v>Tele Vue Nagler 26 mm type 5 + Tele Vue Powermate 4x</c:v>
                </c:pt>
                <c:pt idx="4">
                  <c:v>Tele Vue Nagler 17 mm type 4 + Tele Vue Powermate 4x</c:v>
                </c:pt>
                <c:pt idx="5">
                  <c:v>Tele Vue Nagler 11 mm type 6 + Tele Vue Powermate 4x</c:v>
                </c:pt>
              </c:strCache>
            </c:strRef>
          </c:cat>
          <c:val>
            <c:numRef>
              <c:f>('Feuille de données'!$C$13,'Feuille de données'!$C$24,'Feuille de données'!$C$37,'Feuille de données'!$C$67,'Feuille de données'!$C$90,'Feuille de données'!$C$109)</c:f>
              <c:numCache>
                <c:ptCount val="6"/>
                <c:pt idx="0">
                  <c:v>15.4</c:v>
                </c:pt>
                <c:pt idx="1">
                  <c:v>23.5</c:v>
                </c:pt>
                <c:pt idx="2">
                  <c:v>36.4</c:v>
                </c:pt>
                <c:pt idx="3">
                  <c:v>61.5</c:v>
                </c:pt>
                <c:pt idx="4">
                  <c:v>94.1</c:v>
                </c:pt>
                <c:pt idx="5">
                  <c:v>145.5</c:v>
                </c:pt>
              </c:numCache>
            </c:numRef>
          </c:val>
        </c:ser>
        <c:ser>
          <c:idx val="2"/>
          <c:order val="1"/>
          <c:tx>
            <c:strRef>
              <c:f>'Feuille de données'!$E$6</c:f>
              <c:strCache>
                <c:ptCount val="1"/>
                <c:pt idx="0">
                  <c:v>Champ résultant (minutes d'arc)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données'!$A$13,'Feuille de données'!$A$24,'Feuille de données'!$A$37,'Feuille de données'!$A$67,'Feuille de données'!$A$90,'Feuille de données'!$A$109)</c:f>
              <c:strCache>
                <c:ptCount val="6"/>
                <c:pt idx="0">
                  <c:v>Tele Vue Nagler 26 mm type 5</c:v>
                </c:pt>
                <c:pt idx="1">
                  <c:v>Tele Vue Nagler 17 mm type 4</c:v>
                </c:pt>
                <c:pt idx="2">
                  <c:v>Tele Vue Nagler 11 mm type 6</c:v>
                </c:pt>
                <c:pt idx="3">
                  <c:v>Tele Vue Nagler 26 mm type 5 + Tele Vue Powermate 4x</c:v>
                </c:pt>
                <c:pt idx="4">
                  <c:v>Tele Vue Nagler 17 mm type 4 + Tele Vue Powermate 4x</c:v>
                </c:pt>
                <c:pt idx="5">
                  <c:v>Tele Vue Nagler 11 mm type 6 + Tele Vue Powermate 4x</c:v>
                </c:pt>
              </c:strCache>
            </c:strRef>
          </c:cat>
          <c:val>
            <c:numRef>
              <c:f>('Feuille de données'!$E$13,'Feuille de données'!$E$24,'Feuille de données'!$E$37,'Feuille de données'!$E$67,'Feuille de données'!$E$90,'Feuille de données'!$E$109)</c:f>
              <c:numCache>
                <c:ptCount val="6"/>
                <c:pt idx="0">
                  <c:v>319.5</c:v>
                </c:pt>
                <c:pt idx="1">
                  <c:v>209.4</c:v>
                </c:pt>
                <c:pt idx="2">
                  <c:v>135.2</c:v>
                </c:pt>
                <c:pt idx="3">
                  <c:v>80</c:v>
                </c:pt>
                <c:pt idx="4">
                  <c:v>52.3</c:v>
                </c:pt>
                <c:pt idx="5">
                  <c:v>33.8</c:v>
                </c:pt>
              </c:numCache>
            </c:numRef>
          </c:val>
        </c:ser>
        <c:axId val="61421904"/>
        <c:axId val="15926225"/>
      </c:barChart>
      <c:catAx>
        <c:axId val="61421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Oculaires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26225"/>
        <c:crosses val="autoZero"/>
        <c:auto val="1"/>
        <c:lblOffset val="100"/>
        <c:noMultiLvlLbl val="0"/>
      </c:catAx>
      <c:valAx>
        <c:axId val="159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Grossissement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21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Gamme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6"/>
          <c:w val="0.9467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'Feuille de données'!$C$6</c:f>
              <c:strCache>
                <c:ptCount val="1"/>
                <c:pt idx="0">
                  <c:v>Grossissement (x)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données'!$A$13,'Feuille de données'!$A$37,'Feuille de données'!$A$62,'Feuille de données'!$A$89,'Feuille de données'!$A$108)</c:f>
              <c:strCache>
                <c:ptCount val="5"/>
                <c:pt idx="0">
                  <c:v>Tele Vue Nagler 26 mm type 5</c:v>
                </c:pt>
                <c:pt idx="1">
                  <c:v>Tele Vue Nagler 11 mm type 6</c:v>
                </c:pt>
                <c:pt idx="2">
                  <c:v>Pentax XW 7 mm</c:v>
                </c:pt>
                <c:pt idx="3">
                  <c:v>Tele Vue Nagler 11 mm type 6 + Tele Vue Powermate 2,5x</c:v>
                </c:pt>
                <c:pt idx="4">
                  <c:v>Pentax XW 7 mm + Tele Vue Powermate 2,5x</c:v>
                </c:pt>
              </c:strCache>
            </c:strRef>
          </c:cat>
          <c:val>
            <c:numRef>
              <c:f>('Feuille de données'!$C$13,'Feuille de données'!$C$37,'Feuille de données'!$C$62,'Feuille de données'!$C$89,'Feuille de données'!$C$108)</c:f>
              <c:numCache>
                <c:ptCount val="5"/>
                <c:pt idx="0">
                  <c:v>15.4</c:v>
                </c:pt>
                <c:pt idx="1">
                  <c:v>36.4</c:v>
                </c:pt>
                <c:pt idx="2">
                  <c:v>57.1</c:v>
                </c:pt>
                <c:pt idx="3">
                  <c:v>90.9</c:v>
                </c:pt>
                <c:pt idx="4">
                  <c:v>142.9</c:v>
                </c:pt>
              </c:numCache>
            </c:numRef>
          </c:val>
        </c:ser>
        <c:ser>
          <c:idx val="1"/>
          <c:order val="1"/>
          <c:tx>
            <c:strRef>
              <c:f>'Feuille de données'!$E$6</c:f>
              <c:strCache>
                <c:ptCount val="1"/>
                <c:pt idx="0">
                  <c:v>Champ résultant (minutes d'arc)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données'!$A$13,'Feuille de données'!$A$37,'Feuille de données'!$A$62,'Feuille de données'!$A$89,'Feuille de données'!$A$108)</c:f>
              <c:strCache>
                <c:ptCount val="5"/>
                <c:pt idx="0">
                  <c:v>Tele Vue Nagler 26 mm type 5</c:v>
                </c:pt>
                <c:pt idx="1">
                  <c:v>Tele Vue Nagler 11 mm type 6</c:v>
                </c:pt>
                <c:pt idx="2">
                  <c:v>Pentax XW 7 mm</c:v>
                </c:pt>
                <c:pt idx="3">
                  <c:v>Tele Vue Nagler 11 mm type 6 + Tele Vue Powermate 2,5x</c:v>
                </c:pt>
                <c:pt idx="4">
                  <c:v>Pentax XW 7 mm + Tele Vue Powermate 2,5x</c:v>
                </c:pt>
              </c:strCache>
            </c:strRef>
          </c:cat>
          <c:val>
            <c:numRef>
              <c:f>('Feuille de données'!$E$13,'Feuille de données'!$E$37,'Feuille de données'!$E$62,'Feuille de données'!$E$89,'Feuille de données'!$E$108)</c:f>
              <c:numCache>
                <c:ptCount val="5"/>
                <c:pt idx="0">
                  <c:v>319.5</c:v>
                </c:pt>
                <c:pt idx="1">
                  <c:v>135.2</c:v>
                </c:pt>
                <c:pt idx="2">
                  <c:v>73.6</c:v>
                </c:pt>
                <c:pt idx="3">
                  <c:v>54.1</c:v>
                </c:pt>
                <c:pt idx="4">
                  <c:v>29.4</c:v>
                </c:pt>
              </c:numCache>
            </c:numRef>
          </c:val>
        </c:ser>
        <c:axId val="9118298"/>
        <c:axId val="14955819"/>
      </c:barChart>
      <c:catAx>
        <c:axId val="911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Oculaires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55819"/>
        <c:crosses val="autoZero"/>
        <c:auto val="1"/>
        <c:lblOffset val="100"/>
        <c:noMultiLvlLbl val="0"/>
      </c:catAx>
      <c:valAx>
        <c:axId val="149558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11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1575"/>
          <c:y val="0.95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Gamme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6"/>
          <c:w val="0.9467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'Feuille de données'!$C$6</c:f>
              <c:strCache>
                <c:ptCount val="1"/>
                <c:pt idx="0">
                  <c:v>Grossissement (x)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données'!$A$19,'Feuille de données'!$A$37,'Feuille de données'!$A$62,'Feuille de données'!$A$89,'Feuille de données'!$A$108)</c:f>
              <c:strCache>
                <c:ptCount val="5"/>
                <c:pt idx="0">
                  <c:v>Tele Vue Nagler 20 mm type 5</c:v>
                </c:pt>
                <c:pt idx="1">
                  <c:v>Tele Vue Nagler 11 mm type 6</c:v>
                </c:pt>
                <c:pt idx="2">
                  <c:v>Pentax XW 7 mm</c:v>
                </c:pt>
                <c:pt idx="3">
                  <c:v>Tele Vue Nagler 11 mm type 6 + Tele Vue Powermate 2,5x</c:v>
                </c:pt>
                <c:pt idx="4">
                  <c:v>Pentax XW 7 mm + Tele Vue Powermate 2,5x</c:v>
                </c:pt>
              </c:strCache>
            </c:strRef>
          </c:cat>
          <c:val>
            <c:numRef>
              <c:f>('Feuille de données'!$C$19,'Feuille de données'!$C$37,'Feuille de données'!$C$62,'Feuille de données'!$C$89,'Feuille de données'!$C$108)</c:f>
              <c:numCache>
                <c:ptCount val="5"/>
                <c:pt idx="0">
                  <c:v>20</c:v>
                </c:pt>
                <c:pt idx="1">
                  <c:v>36.4</c:v>
                </c:pt>
                <c:pt idx="2">
                  <c:v>57.1</c:v>
                </c:pt>
                <c:pt idx="3">
                  <c:v>90.9</c:v>
                </c:pt>
                <c:pt idx="4">
                  <c:v>142.9</c:v>
                </c:pt>
              </c:numCache>
            </c:numRef>
          </c:val>
        </c:ser>
        <c:ser>
          <c:idx val="1"/>
          <c:order val="1"/>
          <c:tx>
            <c:strRef>
              <c:f>'Feuille de données'!$E$6</c:f>
              <c:strCache>
                <c:ptCount val="1"/>
                <c:pt idx="0">
                  <c:v>Champ résultant (minutes d'arc)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données'!$A$19,'Feuille de données'!$A$37,'Feuille de données'!$A$62,'Feuille de données'!$A$89,'Feuille de données'!$A$108)</c:f>
              <c:strCache>
                <c:ptCount val="5"/>
                <c:pt idx="0">
                  <c:v>Tele Vue Nagler 20 mm type 5</c:v>
                </c:pt>
                <c:pt idx="1">
                  <c:v>Tele Vue Nagler 11 mm type 6</c:v>
                </c:pt>
                <c:pt idx="2">
                  <c:v>Pentax XW 7 mm</c:v>
                </c:pt>
                <c:pt idx="3">
                  <c:v>Tele Vue Nagler 11 mm type 6 + Tele Vue Powermate 2,5x</c:v>
                </c:pt>
                <c:pt idx="4">
                  <c:v>Pentax XW 7 mm + Tele Vue Powermate 2,5x</c:v>
                </c:pt>
              </c:strCache>
            </c:strRef>
          </c:cat>
          <c:val>
            <c:numRef>
              <c:f>('Feuille de données'!$E$19,'Feuille de données'!$E$37,'Feuille de données'!$E$62,'Feuille de données'!$E$89,'Feuille de données'!$E$108)</c:f>
              <c:numCache>
                <c:ptCount val="5"/>
                <c:pt idx="0">
                  <c:v>246</c:v>
                </c:pt>
                <c:pt idx="1">
                  <c:v>135.2</c:v>
                </c:pt>
                <c:pt idx="2">
                  <c:v>73.6</c:v>
                </c:pt>
                <c:pt idx="3">
                  <c:v>54.1</c:v>
                </c:pt>
                <c:pt idx="4">
                  <c:v>29.4</c:v>
                </c:pt>
              </c:numCache>
            </c:numRef>
          </c:val>
        </c:ser>
        <c:axId val="384644"/>
        <c:axId val="3461797"/>
      </c:barChart>
      <c:catAx>
        <c:axId val="384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Oculaires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1797"/>
        <c:crosses val="autoZero"/>
        <c:auto val="1"/>
        <c:lblOffset val="100"/>
        <c:noMultiLvlLbl val="0"/>
      </c:catAx>
      <c:valAx>
        <c:axId val="34617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4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1575"/>
          <c:y val="0.95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Gamme d'oculaires N°3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'Feuille de données'!$C$6</c:f>
              <c:strCache>
                <c:ptCount val="1"/>
                <c:pt idx="0">
                  <c:v>Grossissement (x)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données'!$A$10,'Feuille de données'!$A$30,'Feuille de données'!$A$57,'Feuille de données'!$A$101)</c:f>
              <c:strCache>
                <c:ptCount val="4"/>
                <c:pt idx="0">
                  <c:v>Tele Vue Nagler 31 mm type 5</c:v>
                </c:pt>
                <c:pt idx="1">
                  <c:v>Pentax XW 14 mm</c:v>
                </c:pt>
                <c:pt idx="2">
                  <c:v>Tele Vue Nagler 31 mm type 5 + Tele Vue Powermate 4x</c:v>
                </c:pt>
                <c:pt idx="3">
                  <c:v>Pentax XW 14 mm + Tele Vue Powermate 4x</c:v>
                </c:pt>
              </c:strCache>
            </c:strRef>
          </c:cat>
          <c:val>
            <c:numRef>
              <c:f>('Feuille de données'!$C$10,'Feuille de données'!$C$30,'Feuille de données'!$C$57,'Feuille de données'!$C$101)</c:f>
              <c:numCache>
                <c:ptCount val="4"/>
                <c:pt idx="0">
                  <c:v>12.9</c:v>
                </c:pt>
                <c:pt idx="1">
                  <c:v>28.6</c:v>
                </c:pt>
                <c:pt idx="2">
                  <c:v>51.6</c:v>
                </c:pt>
                <c:pt idx="3">
                  <c:v>114.3</c:v>
                </c:pt>
              </c:numCache>
            </c:numRef>
          </c:val>
        </c:ser>
        <c:ser>
          <c:idx val="3"/>
          <c:order val="1"/>
          <c:tx>
            <c:strRef>
              <c:f>'Feuille de données'!$E$6</c:f>
              <c:strCache>
                <c:ptCount val="1"/>
                <c:pt idx="0">
                  <c:v>Champ résultant (minutes d'arc)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('Feuille de données'!$A$10,'Feuille de données'!$A$30,'Feuille de données'!$A$57,'Feuille de données'!$A$101)</c:f>
              <c:strCache>
                <c:ptCount val="4"/>
                <c:pt idx="0">
                  <c:v>Tele Vue Nagler 31 mm type 5</c:v>
                </c:pt>
                <c:pt idx="1">
                  <c:v>Pentax XW 14 mm</c:v>
                </c:pt>
                <c:pt idx="2">
                  <c:v>Tele Vue Nagler 31 mm type 5 + Tele Vue Powermate 4x</c:v>
                </c:pt>
                <c:pt idx="3">
                  <c:v>Pentax XW 14 mm + Tele Vue Powermate 4x</c:v>
                </c:pt>
              </c:strCache>
            </c:strRef>
          </c:cat>
          <c:val>
            <c:numRef>
              <c:f>('Feuille de données'!$E$10,'Feuille de données'!$E$30,'Feuille de données'!$E$57,'Feuille de données'!$E$101)</c:f>
              <c:numCache>
                <c:ptCount val="4"/>
                <c:pt idx="0">
                  <c:v>381.4</c:v>
                </c:pt>
                <c:pt idx="1">
                  <c:v>146.9</c:v>
                </c:pt>
                <c:pt idx="2">
                  <c:v>95.3</c:v>
                </c:pt>
                <c:pt idx="3">
                  <c:v>36.7</c:v>
                </c:pt>
              </c:numCache>
            </c:numRef>
          </c:val>
        </c:ser>
        <c:axId val="31156174"/>
        <c:axId val="11970111"/>
      </c:barChart>
      <c:catAx>
        <c:axId val="31156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Oculaires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70111"/>
        <c:crosses val="autoZero"/>
        <c:auto val="1"/>
        <c:lblOffset val="100"/>
        <c:noMultiLvlLbl val="0"/>
      </c:catAx>
      <c:valAx>
        <c:axId val="11970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Grossissement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56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59.421875" style="0" customWidth="1"/>
    <col min="2" max="2" width="12.7109375" style="0" customWidth="1"/>
    <col min="3" max="3" width="17.28125" style="0" customWidth="1"/>
    <col min="4" max="4" width="23.7109375" style="0" customWidth="1"/>
    <col min="5" max="5" width="30.421875" style="0" customWidth="1"/>
    <col min="6" max="6" width="21.00390625" style="0" customWidth="1"/>
    <col min="7" max="7" width="34.28125" style="0" customWidth="1"/>
  </cols>
  <sheetData>
    <row r="1" spans="1:2" s="12" customFormat="1" ht="12.75">
      <c r="A1" s="12" t="s">
        <v>112</v>
      </c>
      <c r="B1" s="12">
        <v>50</v>
      </c>
    </row>
    <row r="2" spans="1:2" s="12" customFormat="1" ht="12.75">
      <c r="A2" s="12" t="s">
        <v>113</v>
      </c>
      <c r="B2" s="12">
        <v>600</v>
      </c>
    </row>
    <row r="3" spans="1:2" s="12" customFormat="1" ht="12.75">
      <c r="A3" s="12" t="s">
        <v>114</v>
      </c>
      <c r="B3" s="12">
        <v>6</v>
      </c>
    </row>
    <row r="4" spans="1:2" s="12" customFormat="1" ht="12.75">
      <c r="A4" s="12" t="s">
        <v>115</v>
      </c>
      <c r="B4" s="12">
        <v>2</v>
      </c>
    </row>
    <row r="5" spans="1:2" s="12" customFormat="1" ht="12.75">
      <c r="A5" s="12" t="s">
        <v>116</v>
      </c>
      <c r="B5" s="12">
        <v>200</v>
      </c>
    </row>
    <row r="6" spans="1:7" s="1" customFormat="1" ht="12.75">
      <c r="A6" s="1" t="s">
        <v>0</v>
      </c>
      <c r="B6" s="1" t="s">
        <v>2</v>
      </c>
      <c r="C6" s="1" t="s">
        <v>4</v>
      </c>
      <c r="D6" s="1" t="s">
        <v>87</v>
      </c>
      <c r="E6" s="1" t="s">
        <v>3</v>
      </c>
      <c r="F6" s="1" t="s">
        <v>19</v>
      </c>
      <c r="G6" s="1" t="s">
        <v>26</v>
      </c>
    </row>
    <row r="7" spans="1:7" s="6" customFormat="1" ht="12.75">
      <c r="A7" s="6" t="s">
        <v>24</v>
      </c>
      <c r="B7" s="6">
        <v>41</v>
      </c>
      <c r="C7" s="7">
        <f>ROUND($B$2/B7,1)</f>
        <v>14.6</v>
      </c>
      <c r="D7" s="6">
        <v>68</v>
      </c>
      <c r="E7" s="7">
        <f aca="true" t="shared" si="0" ref="E7:E125">ROUND(60*D7/C7,1)</f>
        <v>279.5</v>
      </c>
      <c r="F7" s="6">
        <f>ROUND(B7/$B$2*$B$1,1)</f>
        <v>3.4</v>
      </c>
      <c r="G7" s="6" t="b">
        <f>IF(F7&gt;$B$3,"Pupille de sortie trop grande",IF(OR(C7&gt;$B$4*$B$1,C7&gt;2*$B$5),"Grossissement excessif"))</f>
        <v>0</v>
      </c>
    </row>
    <row r="8" spans="1:7" s="7" customFormat="1" ht="12.75">
      <c r="A8" s="7" t="s">
        <v>23</v>
      </c>
      <c r="B8" s="7">
        <v>40</v>
      </c>
      <c r="C8" s="7">
        <f aca="true" t="shared" si="1" ref="C8:C82">ROUND($B$2/B8,1)</f>
        <v>15</v>
      </c>
      <c r="D8" s="7">
        <v>70</v>
      </c>
      <c r="E8" s="7">
        <f>ROUND(60*D8/C8,1)</f>
        <v>280</v>
      </c>
      <c r="F8" s="6">
        <f>ROUND(B8/$B$2*$B$1,1)</f>
        <v>3.3</v>
      </c>
      <c r="G8" s="7" t="b">
        <f aca="true" t="shared" si="2" ref="G8:G82">IF(F8&gt;$B$3,"Pupille de sortie trop grande",IF(OR(C8&gt;$B$4*$B$1,C8&gt;2*$B$5),"Grossissement excessif"))</f>
        <v>0</v>
      </c>
    </row>
    <row r="9" spans="1:7" s="7" customFormat="1" ht="12.75">
      <c r="A9" s="7" t="s">
        <v>94</v>
      </c>
      <c r="B9" s="7">
        <v>35</v>
      </c>
      <c r="C9" s="7">
        <f t="shared" si="1"/>
        <v>17.1</v>
      </c>
      <c r="D9" s="7">
        <v>68</v>
      </c>
      <c r="E9" s="7">
        <f>ROUND(60*D9/C9,1)</f>
        <v>238.6</v>
      </c>
      <c r="F9" s="6">
        <f aca="true" t="shared" si="3" ref="F8:F71">ROUND(B9/$B$2*$B$1,1)</f>
        <v>2.9</v>
      </c>
      <c r="G9" s="7" t="b">
        <f t="shared" si="2"/>
        <v>0</v>
      </c>
    </row>
    <row r="10" spans="1:7" s="6" customFormat="1" ht="12.75">
      <c r="A10" s="6" t="s">
        <v>22</v>
      </c>
      <c r="B10" s="6">
        <v>31</v>
      </c>
      <c r="C10" s="7">
        <f t="shared" si="1"/>
        <v>19.4</v>
      </c>
      <c r="D10" s="6">
        <v>82</v>
      </c>
      <c r="E10" s="7">
        <f t="shared" si="0"/>
        <v>253.6</v>
      </c>
      <c r="F10" s="6">
        <f t="shared" si="3"/>
        <v>2.6</v>
      </c>
      <c r="G10" s="6" t="b">
        <f t="shared" si="2"/>
        <v>0</v>
      </c>
    </row>
    <row r="11" spans="1:7" s="6" customFormat="1" ht="12.75">
      <c r="A11" s="6" t="s">
        <v>27</v>
      </c>
      <c r="B11" s="6">
        <v>30</v>
      </c>
      <c r="C11" s="7">
        <f t="shared" si="1"/>
        <v>20</v>
      </c>
      <c r="D11" s="6">
        <v>70</v>
      </c>
      <c r="E11" s="7">
        <f t="shared" si="0"/>
        <v>210</v>
      </c>
      <c r="F11" s="6">
        <f t="shared" si="3"/>
        <v>2.5</v>
      </c>
      <c r="G11" s="6" t="b">
        <f t="shared" si="2"/>
        <v>0</v>
      </c>
    </row>
    <row r="12" spans="1:7" s="6" customFormat="1" ht="12.75">
      <c r="A12" s="6" t="s">
        <v>101</v>
      </c>
      <c r="B12" s="6">
        <v>27</v>
      </c>
      <c r="C12" s="7">
        <f t="shared" si="1"/>
        <v>22.2</v>
      </c>
      <c r="D12" s="6">
        <v>68</v>
      </c>
      <c r="E12" s="7">
        <f>ROUND(60*D12/C12,1)</f>
        <v>183.8</v>
      </c>
      <c r="F12" s="6">
        <f t="shared" si="3"/>
        <v>2.3</v>
      </c>
      <c r="G12" s="6" t="b">
        <f t="shared" si="2"/>
        <v>0</v>
      </c>
    </row>
    <row r="13" spans="1:7" s="6" customFormat="1" ht="12.75">
      <c r="A13" s="6" t="s">
        <v>21</v>
      </c>
      <c r="B13" s="6">
        <v>26</v>
      </c>
      <c r="C13" s="7">
        <f t="shared" si="1"/>
        <v>23.1</v>
      </c>
      <c r="D13" s="6">
        <v>82</v>
      </c>
      <c r="E13" s="7">
        <f t="shared" si="0"/>
        <v>213</v>
      </c>
      <c r="F13" s="6">
        <f t="shared" si="3"/>
        <v>2.2</v>
      </c>
      <c r="G13" s="6" t="b">
        <f t="shared" si="2"/>
        <v>0</v>
      </c>
    </row>
    <row r="14" spans="1:7" s="2" customFormat="1" ht="12.75">
      <c r="A14" s="2" t="s">
        <v>1</v>
      </c>
      <c r="B14" s="2">
        <v>24</v>
      </c>
      <c r="C14" s="2">
        <f t="shared" si="1"/>
        <v>25</v>
      </c>
      <c r="D14" s="2">
        <v>68</v>
      </c>
      <c r="E14" s="2">
        <f t="shared" si="0"/>
        <v>163.2</v>
      </c>
      <c r="F14" s="3">
        <f t="shared" si="3"/>
        <v>2</v>
      </c>
      <c r="G14" s="2" t="b">
        <f t="shared" si="2"/>
        <v>0</v>
      </c>
    </row>
    <row r="15" spans="1:7" s="7" customFormat="1" ht="12.75">
      <c r="A15" s="7" t="s">
        <v>88</v>
      </c>
      <c r="B15" s="7">
        <v>22</v>
      </c>
      <c r="C15" s="7">
        <f t="shared" si="1"/>
        <v>27.3</v>
      </c>
      <c r="D15" s="7">
        <v>82</v>
      </c>
      <c r="E15" s="7">
        <f t="shared" si="0"/>
        <v>180.2</v>
      </c>
      <c r="F15" s="6">
        <f t="shared" si="3"/>
        <v>1.8</v>
      </c>
      <c r="G15" s="7" t="b">
        <f t="shared" si="2"/>
        <v>0</v>
      </c>
    </row>
    <row r="16" spans="1:7" s="2" customFormat="1" ht="12.75">
      <c r="A16" s="2" t="s">
        <v>14</v>
      </c>
      <c r="B16" s="2">
        <v>22</v>
      </c>
      <c r="C16" s="2">
        <f t="shared" si="1"/>
        <v>27.3</v>
      </c>
      <c r="D16" s="2">
        <v>68</v>
      </c>
      <c r="E16" s="2">
        <f t="shared" si="0"/>
        <v>149.5</v>
      </c>
      <c r="F16" s="3">
        <f t="shared" si="3"/>
        <v>1.8</v>
      </c>
      <c r="G16" s="2" t="b">
        <f t="shared" si="2"/>
        <v>0</v>
      </c>
    </row>
    <row r="17" spans="1:7" s="2" customFormat="1" ht="12.75">
      <c r="A17" s="2" t="s">
        <v>118</v>
      </c>
      <c r="B17" s="2">
        <v>22</v>
      </c>
      <c r="C17" s="2">
        <f t="shared" si="1"/>
        <v>27.3</v>
      </c>
      <c r="D17" s="2">
        <v>65</v>
      </c>
      <c r="E17" s="2">
        <f t="shared" si="0"/>
        <v>142.9</v>
      </c>
      <c r="F17" s="3">
        <f t="shared" si="3"/>
        <v>1.8</v>
      </c>
      <c r="G17" s="2" t="b">
        <f t="shared" si="2"/>
        <v>0</v>
      </c>
    </row>
    <row r="18" spans="1:7" s="10" customFormat="1" ht="12.75">
      <c r="A18" s="10" t="s">
        <v>99</v>
      </c>
      <c r="B18" s="10">
        <v>20.5</v>
      </c>
      <c r="C18" s="11">
        <f t="shared" si="1"/>
        <v>29.3</v>
      </c>
      <c r="D18" s="10">
        <v>68</v>
      </c>
      <c r="E18" s="11">
        <f>ROUND(60*D18/C18,1)</f>
        <v>139.2</v>
      </c>
      <c r="F18" s="10">
        <f t="shared" si="3"/>
        <v>1.7</v>
      </c>
      <c r="G18" s="10" t="b">
        <f t="shared" si="2"/>
        <v>0</v>
      </c>
    </row>
    <row r="19" spans="1:7" s="7" customFormat="1" ht="12.75">
      <c r="A19" s="7" t="s">
        <v>89</v>
      </c>
      <c r="B19" s="7">
        <v>20</v>
      </c>
      <c r="C19" s="7">
        <f t="shared" si="1"/>
        <v>30</v>
      </c>
      <c r="D19" s="7">
        <v>82</v>
      </c>
      <c r="E19" s="7">
        <f t="shared" si="0"/>
        <v>164</v>
      </c>
      <c r="F19" s="6">
        <f t="shared" si="3"/>
        <v>1.7</v>
      </c>
      <c r="G19" s="7" t="b">
        <f t="shared" si="2"/>
        <v>0</v>
      </c>
    </row>
    <row r="20" spans="1:7" s="2" customFormat="1" ht="12.75">
      <c r="A20" s="2" t="s">
        <v>9</v>
      </c>
      <c r="B20" s="2">
        <v>20</v>
      </c>
      <c r="C20" s="2">
        <f t="shared" si="1"/>
        <v>30</v>
      </c>
      <c r="D20" s="2">
        <v>70</v>
      </c>
      <c r="E20" s="2">
        <f t="shared" si="0"/>
        <v>140</v>
      </c>
      <c r="F20" s="3">
        <f t="shared" si="3"/>
        <v>1.7</v>
      </c>
      <c r="G20" s="2" t="b">
        <f t="shared" si="2"/>
        <v>0</v>
      </c>
    </row>
    <row r="21" spans="1:7" s="11" customFormat="1" ht="12.75">
      <c r="A21" s="11" t="s">
        <v>97</v>
      </c>
      <c r="B21" s="11">
        <v>20</v>
      </c>
      <c r="C21" s="11">
        <f t="shared" si="1"/>
        <v>30</v>
      </c>
      <c r="D21" s="11">
        <v>70</v>
      </c>
      <c r="E21" s="11">
        <f>ROUND(60*D21/C21,1)</f>
        <v>140</v>
      </c>
      <c r="F21" s="10">
        <f t="shared" si="3"/>
        <v>1.7</v>
      </c>
      <c r="G21" s="11" t="b">
        <f t="shared" si="2"/>
        <v>0</v>
      </c>
    </row>
    <row r="22" spans="1:7" s="2" customFormat="1" ht="12.75">
      <c r="A22" s="2" t="s">
        <v>13</v>
      </c>
      <c r="B22" s="2">
        <v>19</v>
      </c>
      <c r="C22" s="2">
        <f t="shared" si="1"/>
        <v>31.6</v>
      </c>
      <c r="D22" s="2">
        <v>68</v>
      </c>
      <c r="E22" s="2">
        <f t="shared" si="0"/>
        <v>129.1</v>
      </c>
      <c r="F22" s="3">
        <f t="shared" si="3"/>
        <v>1.6</v>
      </c>
      <c r="G22" s="2" t="b">
        <f t="shared" si="2"/>
        <v>0</v>
      </c>
    </row>
    <row r="23" spans="1:7" s="11" customFormat="1" ht="12.75">
      <c r="A23" s="11" t="s">
        <v>95</v>
      </c>
      <c r="B23" s="11">
        <v>17.5</v>
      </c>
      <c r="C23" s="11">
        <f t="shared" si="1"/>
        <v>34.3</v>
      </c>
      <c r="D23" s="11">
        <v>68</v>
      </c>
      <c r="E23" s="11">
        <f>ROUND(60*D23/C23,1)</f>
        <v>119</v>
      </c>
      <c r="F23" s="10">
        <f t="shared" si="3"/>
        <v>1.5</v>
      </c>
      <c r="G23" s="11" t="b">
        <f t="shared" si="2"/>
        <v>0</v>
      </c>
    </row>
    <row r="24" spans="1:7" s="7" customFormat="1" ht="12.75">
      <c r="A24" s="7" t="s">
        <v>20</v>
      </c>
      <c r="B24" s="7">
        <v>17</v>
      </c>
      <c r="C24" s="7">
        <f t="shared" si="1"/>
        <v>35.3</v>
      </c>
      <c r="D24" s="7">
        <v>82</v>
      </c>
      <c r="E24" s="7">
        <f>ROUND(60*D24/C24,1)</f>
        <v>139.4</v>
      </c>
      <c r="F24" s="6">
        <f t="shared" si="3"/>
        <v>1.4</v>
      </c>
      <c r="G24" s="7" t="b">
        <f t="shared" si="2"/>
        <v>0</v>
      </c>
    </row>
    <row r="25" spans="1:7" s="2" customFormat="1" ht="12.75">
      <c r="A25" s="2" t="s">
        <v>119</v>
      </c>
      <c r="B25" s="2">
        <v>17</v>
      </c>
      <c r="C25" s="2">
        <f t="shared" si="1"/>
        <v>35.3</v>
      </c>
      <c r="D25" s="2">
        <v>65</v>
      </c>
      <c r="E25" s="2">
        <f>ROUND(60*D25/C25,1)</f>
        <v>110.5</v>
      </c>
      <c r="F25" s="3">
        <f t="shared" si="3"/>
        <v>1.4</v>
      </c>
      <c r="G25" s="3" t="b">
        <f t="shared" si="2"/>
        <v>0</v>
      </c>
    </row>
    <row r="26" spans="1:7" s="3" customFormat="1" ht="12.75">
      <c r="A26" s="3" t="s">
        <v>5</v>
      </c>
      <c r="B26" s="3">
        <v>16</v>
      </c>
      <c r="C26" s="2">
        <f t="shared" si="1"/>
        <v>37.5</v>
      </c>
      <c r="D26" s="3">
        <v>82</v>
      </c>
      <c r="E26" s="2">
        <f t="shared" si="0"/>
        <v>131.2</v>
      </c>
      <c r="F26" s="3">
        <f t="shared" si="3"/>
        <v>1.3</v>
      </c>
      <c r="G26" s="3" t="b">
        <f t="shared" si="2"/>
        <v>0</v>
      </c>
    </row>
    <row r="27" spans="1:7" s="10" customFormat="1" ht="12.75">
      <c r="A27" s="10" t="s">
        <v>30</v>
      </c>
      <c r="B27" s="10">
        <v>15.5</v>
      </c>
      <c r="C27" s="11">
        <f t="shared" si="1"/>
        <v>38.7</v>
      </c>
      <c r="D27" s="10">
        <v>82</v>
      </c>
      <c r="E27" s="11">
        <f t="shared" si="0"/>
        <v>127.1</v>
      </c>
      <c r="F27" s="10">
        <f t="shared" si="3"/>
        <v>1.3</v>
      </c>
      <c r="G27" s="10" t="b">
        <f t="shared" si="2"/>
        <v>0</v>
      </c>
    </row>
    <row r="28" spans="1:7" s="10" customFormat="1" ht="12.75">
      <c r="A28" s="10" t="s">
        <v>29</v>
      </c>
      <c r="B28" s="10">
        <v>15</v>
      </c>
      <c r="C28" s="11">
        <f t="shared" si="1"/>
        <v>40</v>
      </c>
      <c r="D28" s="10">
        <v>70</v>
      </c>
      <c r="E28" s="11">
        <f>ROUND(60*D28/C28,1)</f>
        <v>105</v>
      </c>
      <c r="F28" s="10">
        <f t="shared" si="3"/>
        <v>1.3</v>
      </c>
      <c r="G28" s="10" t="b">
        <f t="shared" si="2"/>
        <v>0</v>
      </c>
    </row>
    <row r="29" spans="1:7" s="3" customFormat="1" ht="12.75">
      <c r="A29" s="3" t="s">
        <v>15</v>
      </c>
      <c r="B29" s="3">
        <v>15</v>
      </c>
      <c r="C29" s="2">
        <f t="shared" si="1"/>
        <v>40</v>
      </c>
      <c r="D29" s="3">
        <v>68</v>
      </c>
      <c r="E29" s="2">
        <f t="shared" si="0"/>
        <v>102</v>
      </c>
      <c r="F29" s="3">
        <f t="shared" si="3"/>
        <v>1.3</v>
      </c>
      <c r="G29" s="3" t="b">
        <f t="shared" si="2"/>
        <v>0</v>
      </c>
    </row>
    <row r="30" spans="1:7" s="3" customFormat="1" ht="12.75">
      <c r="A30" s="3" t="s">
        <v>104</v>
      </c>
      <c r="B30" s="3">
        <v>14</v>
      </c>
      <c r="C30" s="2">
        <f t="shared" si="1"/>
        <v>42.9</v>
      </c>
      <c r="D30" s="3">
        <v>70</v>
      </c>
      <c r="E30" s="2">
        <f>ROUND(60*D30/C30,1)</f>
        <v>97.9</v>
      </c>
      <c r="F30" s="3">
        <f t="shared" si="3"/>
        <v>1.2</v>
      </c>
      <c r="G30" s="3" t="b">
        <f t="shared" si="2"/>
        <v>0</v>
      </c>
    </row>
    <row r="31" spans="1:7" s="10" customFormat="1" ht="12.75">
      <c r="A31" s="10" t="s">
        <v>102</v>
      </c>
      <c r="B31" s="10">
        <v>13.5</v>
      </c>
      <c r="C31" s="11">
        <f t="shared" si="1"/>
        <v>44.4</v>
      </c>
      <c r="D31" s="10">
        <v>68</v>
      </c>
      <c r="E31" s="11">
        <f>ROUND(60*D31/C31,1)</f>
        <v>91.9</v>
      </c>
      <c r="F31" s="10">
        <f t="shared" si="3"/>
        <v>1.1</v>
      </c>
      <c r="G31" s="10" t="b">
        <f t="shared" si="2"/>
        <v>0</v>
      </c>
    </row>
    <row r="32" spans="1:7" s="3" customFormat="1" ht="12.75">
      <c r="A32" s="3" t="s">
        <v>8</v>
      </c>
      <c r="B32" s="3">
        <v>13</v>
      </c>
      <c r="C32" s="2">
        <f t="shared" si="1"/>
        <v>46.2</v>
      </c>
      <c r="D32" s="3">
        <v>82</v>
      </c>
      <c r="E32" s="2">
        <f t="shared" si="0"/>
        <v>106.5</v>
      </c>
      <c r="F32" s="3">
        <f t="shared" si="3"/>
        <v>1.1</v>
      </c>
      <c r="G32" s="3" t="b">
        <f t="shared" si="2"/>
        <v>0</v>
      </c>
    </row>
    <row r="33" spans="1:7" s="10" customFormat="1" ht="12.75">
      <c r="A33" s="10" t="s">
        <v>31</v>
      </c>
      <c r="B33" s="10">
        <v>13</v>
      </c>
      <c r="C33" s="11">
        <f t="shared" si="1"/>
        <v>46.2</v>
      </c>
      <c r="D33" s="10">
        <v>82</v>
      </c>
      <c r="E33" s="11">
        <f t="shared" si="0"/>
        <v>106.5</v>
      </c>
      <c r="F33" s="10">
        <f t="shared" si="3"/>
        <v>1.1</v>
      </c>
      <c r="G33" s="10" t="b">
        <f t="shared" si="2"/>
        <v>0</v>
      </c>
    </row>
    <row r="34" spans="1:7" s="3" customFormat="1" ht="12.75">
      <c r="A34" s="3" t="s">
        <v>120</v>
      </c>
      <c r="B34" s="3">
        <v>13</v>
      </c>
      <c r="C34" s="2">
        <f t="shared" si="1"/>
        <v>46.2</v>
      </c>
      <c r="D34" s="3">
        <v>65</v>
      </c>
      <c r="E34" s="2">
        <f t="shared" si="0"/>
        <v>84.4</v>
      </c>
      <c r="F34" s="3">
        <f t="shared" si="3"/>
        <v>1.1</v>
      </c>
      <c r="G34" s="3" t="b">
        <f t="shared" si="2"/>
        <v>0</v>
      </c>
    </row>
    <row r="35" spans="1:7" s="3" customFormat="1" ht="12.75">
      <c r="A35" s="3" t="s">
        <v>18</v>
      </c>
      <c r="B35" s="3">
        <v>12</v>
      </c>
      <c r="C35" s="2">
        <f t="shared" si="1"/>
        <v>50</v>
      </c>
      <c r="D35" s="3">
        <v>82</v>
      </c>
      <c r="E35" s="2">
        <f t="shared" si="0"/>
        <v>98.4</v>
      </c>
      <c r="F35" s="3">
        <f t="shared" si="3"/>
        <v>1</v>
      </c>
      <c r="G35" s="3" t="b">
        <f t="shared" si="2"/>
        <v>0</v>
      </c>
    </row>
    <row r="36" spans="1:7" s="10" customFormat="1" ht="12.75">
      <c r="A36" s="10" t="s">
        <v>51</v>
      </c>
      <c r="B36" s="10">
        <v>12</v>
      </c>
      <c r="C36" s="11">
        <f t="shared" si="1"/>
        <v>50</v>
      </c>
      <c r="D36" s="10">
        <v>68</v>
      </c>
      <c r="E36" s="11">
        <f t="shared" si="0"/>
        <v>81.6</v>
      </c>
      <c r="F36" s="10">
        <f t="shared" si="3"/>
        <v>1</v>
      </c>
      <c r="G36" s="10" t="b">
        <f t="shared" si="2"/>
        <v>0</v>
      </c>
    </row>
    <row r="37" spans="1:7" s="3" customFormat="1" ht="12.75">
      <c r="A37" s="3" t="s">
        <v>7</v>
      </c>
      <c r="B37" s="3">
        <v>11</v>
      </c>
      <c r="C37" s="2">
        <f t="shared" si="1"/>
        <v>54.5</v>
      </c>
      <c r="D37" s="3">
        <v>82</v>
      </c>
      <c r="E37" s="2">
        <f t="shared" si="0"/>
        <v>90.3</v>
      </c>
      <c r="F37" s="3">
        <f t="shared" si="3"/>
        <v>0.9</v>
      </c>
      <c r="G37" s="3" t="b">
        <f t="shared" si="2"/>
        <v>0</v>
      </c>
    </row>
    <row r="38" spans="1:7" s="11" customFormat="1" ht="12.75">
      <c r="A38" s="11" t="s">
        <v>90</v>
      </c>
      <c r="B38" s="11">
        <v>11</v>
      </c>
      <c r="C38" s="11">
        <f t="shared" si="1"/>
        <v>54.5</v>
      </c>
      <c r="D38" s="11">
        <v>82</v>
      </c>
      <c r="E38" s="11">
        <f>ROUND(60*D38/C38,1)</f>
        <v>90.3</v>
      </c>
      <c r="F38" s="10">
        <f t="shared" si="3"/>
        <v>0.9</v>
      </c>
      <c r="G38" s="11" t="b">
        <f t="shared" si="2"/>
        <v>0</v>
      </c>
    </row>
    <row r="39" spans="1:7" s="10" customFormat="1" ht="12.75">
      <c r="A39" s="10" t="s">
        <v>55</v>
      </c>
      <c r="B39" s="10">
        <v>11</v>
      </c>
      <c r="C39" s="11">
        <f t="shared" si="1"/>
        <v>54.5</v>
      </c>
      <c r="D39" s="10">
        <v>68</v>
      </c>
      <c r="E39" s="11">
        <f t="shared" si="0"/>
        <v>74.9</v>
      </c>
      <c r="F39" s="10">
        <f t="shared" si="3"/>
        <v>0.9</v>
      </c>
      <c r="G39" s="10" t="b">
        <f t="shared" si="2"/>
        <v>0</v>
      </c>
    </row>
    <row r="40" spans="1:7" s="11" customFormat="1" ht="12.75">
      <c r="A40" s="11" t="s">
        <v>124</v>
      </c>
      <c r="B40" s="11">
        <v>11</v>
      </c>
      <c r="C40" s="11">
        <f t="shared" si="1"/>
        <v>54.5</v>
      </c>
      <c r="D40" s="11">
        <v>65</v>
      </c>
      <c r="E40" s="11">
        <f>ROUND(60*D40/C40,1)</f>
        <v>71.6</v>
      </c>
      <c r="F40" s="10">
        <f t="shared" si="3"/>
        <v>0.9</v>
      </c>
      <c r="G40" s="11" t="b">
        <f>IF(F40&gt;$B$3,"Pupille de sortie trop grande",IF(OR(C40&gt;$B$4*$B$1,C40&gt;2*$B$5),"Grossissement excessif"))</f>
        <v>0</v>
      </c>
    </row>
    <row r="41" spans="1:7" s="9" customFormat="1" ht="12.75">
      <c r="A41" s="9" t="s">
        <v>100</v>
      </c>
      <c r="B41" s="9">
        <v>10.25</v>
      </c>
      <c r="C41" s="8">
        <f t="shared" si="1"/>
        <v>58.5</v>
      </c>
      <c r="D41" s="9">
        <v>68</v>
      </c>
      <c r="E41" s="8">
        <f t="shared" si="0"/>
        <v>69.7</v>
      </c>
      <c r="F41" s="9">
        <f t="shared" si="3"/>
        <v>0.9</v>
      </c>
      <c r="G41" s="9" t="b">
        <f t="shared" si="2"/>
        <v>0</v>
      </c>
    </row>
    <row r="42" spans="1:7" s="11" customFormat="1" ht="12.75">
      <c r="A42" s="11" t="s">
        <v>92</v>
      </c>
      <c r="B42" s="11">
        <v>10</v>
      </c>
      <c r="C42" s="11">
        <f t="shared" si="1"/>
        <v>60</v>
      </c>
      <c r="D42" s="11">
        <v>82</v>
      </c>
      <c r="E42" s="11">
        <f>ROUND(60*D42/C42,1)</f>
        <v>82</v>
      </c>
      <c r="F42" s="10">
        <f t="shared" si="3"/>
        <v>0.8</v>
      </c>
      <c r="G42" s="11" t="b">
        <f t="shared" si="2"/>
        <v>0</v>
      </c>
    </row>
    <row r="43" spans="1:7" s="3" customFormat="1" ht="12.75">
      <c r="A43" s="3" t="s">
        <v>10</v>
      </c>
      <c r="B43" s="3">
        <v>10</v>
      </c>
      <c r="C43" s="2">
        <f t="shared" si="1"/>
        <v>60</v>
      </c>
      <c r="D43" s="3">
        <v>70</v>
      </c>
      <c r="E43" s="2">
        <f t="shared" si="0"/>
        <v>70</v>
      </c>
      <c r="F43" s="3">
        <f t="shared" si="3"/>
        <v>0.8</v>
      </c>
      <c r="G43" s="3" t="b">
        <f t="shared" si="2"/>
        <v>0</v>
      </c>
    </row>
    <row r="44" spans="1:7" s="10" customFormat="1" ht="12.75">
      <c r="A44" s="10" t="s">
        <v>56</v>
      </c>
      <c r="B44" s="10">
        <v>10</v>
      </c>
      <c r="C44" s="11">
        <f t="shared" si="1"/>
        <v>60</v>
      </c>
      <c r="D44" s="10">
        <v>70</v>
      </c>
      <c r="E44" s="11">
        <f t="shared" si="0"/>
        <v>70</v>
      </c>
      <c r="F44" s="10">
        <f t="shared" si="3"/>
        <v>0.8</v>
      </c>
      <c r="G44" s="10" t="b">
        <f t="shared" si="2"/>
        <v>0</v>
      </c>
    </row>
    <row r="45" spans="1:7" s="8" customFormat="1" ht="12.75">
      <c r="A45" s="8" t="s">
        <v>98</v>
      </c>
      <c r="B45" s="8">
        <v>10</v>
      </c>
      <c r="C45" s="8">
        <f t="shared" si="1"/>
        <v>60</v>
      </c>
      <c r="D45" s="8">
        <v>70</v>
      </c>
      <c r="E45" s="8">
        <f>ROUND(60*D45/C45,1)</f>
        <v>70</v>
      </c>
      <c r="F45" s="9">
        <f t="shared" si="3"/>
        <v>0.8</v>
      </c>
      <c r="G45" s="8" t="b">
        <f t="shared" si="2"/>
        <v>0</v>
      </c>
    </row>
    <row r="46" spans="1:7" s="5" customFormat="1" ht="12.75">
      <c r="A46" s="5" t="s">
        <v>32</v>
      </c>
      <c r="B46" s="5">
        <v>9.6</v>
      </c>
      <c r="C46" s="4">
        <f t="shared" si="1"/>
        <v>62.5</v>
      </c>
      <c r="D46" s="5">
        <v>68</v>
      </c>
      <c r="E46" s="4">
        <f t="shared" si="0"/>
        <v>65.3</v>
      </c>
      <c r="F46" s="5">
        <f t="shared" si="3"/>
        <v>0.8</v>
      </c>
      <c r="G46" s="5" t="b">
        <f t="shared" si="2"/>
        <v>0</v>
      </c>
    </row>
    <row r="47" spans="1:7" s="10" customFormat="1" ht="12.75">
      <c r="A47" s="10" t="s">
        <v>57</v>
      </c>
      <c r="B47" s="10">
        <v>9.5</v>
      </c>
      <c r="C47" s="11">
        <f t="shared" si="1"/>
        <v>63.2</v>
      </c>
      <c r="D47" s="10">
        <v>68</v>
      </c>
      <c r="E47" s="11">
        <f t="shared" si="0"/>
        <v>64.6</v>
      </c>
      <c r="F47" s="10">
        <f t="shared" si="3"/>
        <v>0.8</v>
      </c>
      <c r="G47" s="10" t="b">
        <f t="shared" si="2"/>
        <v>0</v>
      </c>
    </row>
    <row r="48" spans="1:7" s="2" customFormat="1" ht="12.75">
      <c r="A48" s="2" t="s">
        <v>6</v>
      </c>
      <c r="B48" s="2">
        <v>9</v>
      </c>
      <c r="C48" s="2">
        <f t="shared" si="1"/>
        <v>66.7</v>
      </c>
      <c r="D48" s="2">
        <v>82</v>
      </c>
      <c r="E48" s="2">
        <f t="shared" si="0"/>
        <v>73.8</v>
      </c>
      <c r="F48" s="3">
        <f t="shared" si="3"/>
        <v>0.8</v>
      </c>
      <c r="G48" s="2" t="b">
        <f t="shared" si="2"/>
        <v>0</v>
      </c>
    </row>
    <row r="49" spans="1:7" s="4" customFormat="1" ht="12.75">
      <c r="A49" s="4" t="s">
        <v>33</v>
      </c>
      <c r="B49" s="4">
        <v>8.8</v>
      </c>
      <c r="C49" s="4">
        <f t="shared" si="1"/>
        <v>68.2</v>
      </c>
      <c r="D49" s="4">
        <v>68</v>
      </c>
      <c r="E49" s="4">
        <f t="shared" si="0"/>
        <v>59.8</v>
      </c>
      <c r="F49" s="5">
        <f t="shared" si="3"/>
        <v>0.7</v>
      </c>
      <c r="G49" s="4" t="b">
        <f t="shared" si="2"/>
        <v>0</v>
      </c>
    </row>
    <row r="50" spans="1:7" s="4" customFormat="1" ht="12.75">
      <c r="A50" s="4" t="s">
        <v>130</v>
      </c>
      <c r="B50" s="4">
        <v>8.8</v>
      </c>
      <c r="C50" s="4">
        <f t="shared" si="1"/>
        <v>68.2</v>
      </c>
      <c r="D50" s="4">
        <v>65</v>
      </c>
      <c r="E50" s="4">
        <f>ROUND(60*D50/C50,1)</f>
        <v>57.2</v>
      </c>
      <c r="F50" s="5">
        <f t="shared" si="3"/>
        <v>0.7</v>
      </c>
      <c r="G50" s="4" t="b">
        <f>IF(F50&gt;$B$3,"Pupille de sortie trop grande",IF(OR(C50&gt;$B$4*$B$1,C50&gt;2*$B$5),"Grossissement excessif"))</f>
        <v>0</v>
      </c>
    </row>
    <row r="51" spans="1:7" s="8" customFormat="1" ht="12.75">
      <c r="A51" s="8" t="s">
        <v>96</v>
      </c>
      <c r="B51" s="8">
        <v>8.75</v>
      </c>
      <c r="C51" s="8">
        <f t="shared" si="1"/>
        <v>68.6</v>
      </c>
      <c r="D51" s="8">
        <v>68</v>
      </c>
      <c r="E51" s="8">
        <f>ROUND(60*D51/C51,1)</f>
        <v>59.5</v>
      </c>
      <c r="F51" s="9">
        <f t="shared" si="3"/>
        <v>0.7</v>
      </c>
      <c r="G51" s="8" t="b">
        <f t="shared" si="2"/>
        <v>0</v>
      </c>
    </row>
    <row r="52" spans="1:7" s="11" customFormat="1" ht="12.75">
      <c r="A52" s="11" t="s">
        <v>58</v>
      </c>
      <c r="B52" s="11">
        <v>8.5</v>
      </c>
      <c r="C52" s="11">
        <f t="shared" si="1"/>
        <v>70.6</v>
      </c>
      <c r="D52" s="11">
        <v>82</v>
      </c>
      <c r="E52" s="11">
        <f t="shared" si="0"/>
        <v>69.7</v>
      </c>
      <c r="F52" s="10">
        <f t="shared" si="3"/>
        <v>0.7</v>
      </c>
      <c r="G52" s="11" t="b">
        <f t="shared" si="2"/>
        <v>0</v>
      </c>
    </row>
    <row r="53" spans="1:7" s="11" customFormat="1" ht="12.75">
      <c r="A53" s="11" t="s">
        <v>125</v>
      </c>
      <c r="B53" s="11">
        <v>8.5</v>
      </c>
      <c r="C53" s="11">
        <f t="shared" si="1"/>
        <v>70.6</v>
      </c>
      <c r="D53" s="11">
        <v>65</v>
      </c>
      <c r="E53" s="11">
        <f>ROUND(60*D53/C53,1)</f>
        <v>55.2</v>
      </c>
      <c r="F53" s="10">
        <f t="shared" si="3"/>
        <v>0.7</v>
      </c>
      <c r="G53" s="11" t="b">
        <f t="shared" si="2"/>
        <v>0</v>
      </c>
    </row>
    <row r="54" spans="1:7" s="11" customFormat="1" ht="12.75">
      <c r="A54" s="11" t="s">
        <v>59</v>
      </c>
      <c r="B54" s="11">
        <v>8</v>
      </c>
      <c r="C54" s="11">
        <f t="shared" si="1"/>
        <v>75</v>
      </c>
      <c r="D54" s="11">
        <v>82</v>
      </c>
      <c r="E54" s="11">
        <f t="shared" si="0"/>
        <v>65.6</v>
      </c>
      <c r="F54" s="10">
        <f t="shared" si="3"/>
        <v>0.7</v>
      </c>
      <c r="G54" s="11" t="b">
        <f t="shared" si="2"/>
        <v>0</v>
      </c>
    </row>
    <row r="55" spans="1:7" s="4" customFormat="1" ht="12.75">
      <c r="A55" s="4" t="s">
        <v>34</v>
      </c>
      <c r="B55" s="4">
        <v>8</v>
      </c>
      <c r="C55" s="4">
        <f t="shared" si="1"/>
        <v>75</v>
      </c>
      <c r="D55" s="4">
        <v>70</v>
      </c>
      <c r="E55" s="4">
        <f t="shared" si="0"/>
        <v>56</v>
      </c>
      <c r="F55" s="5">
        <f t="shared" si="3"/>
        <v>0.7</v>
      </c>
      <c r="G55" s="4" t="b">
        <f t="shared" si="2"/>
        <v>0</v>
      </c>
    </row>
    <row r="56" spans="1:7" s="2" customFormat="1" ht="12.75">
      <c r="A56" s="2" t="s">
        <v>121</v>
      </c>
      <c r="B56" s="2">
        <v>8</v>
      </c>
      <c r="C56" s="2">
        <f t="shared" si="1"/>
        <v>75</v>
      </c>
      <c r="D56" s="2">
        <v>65</v>
      </c>
      <c r="E56" s="2">
        <f t="shared" si="0"/>
        <v>52</v>
      </c>
      <c r="F56" s="3">
        <f t="shared" si="3"/>
        <v>0.7</v>
      </c>
      <c r="G56" s="2" t="b">
        <f t="shared" si="2"/>
        <v>0</v>
      </c>
    </row>
    <row r="57" spans="1:7" s="8" customFormat="1" ht="12.75">
      <c r="A57" s="8" t="s">
        <v>46</v>
      </c>
      <c r="B57" s="8">
        <v>7.75</v>
      </c>
      <c r="C57" s="8">
        <f t="shared" si="1"/>
        <v>77.4</v>
      </c>
      <c r="D57" s="8">
        <v>82</v>
      </c>
      <c r="E57" s="8">
        <f t="shared" si="0"/>
        <v>63.6</v>
      </c>
      <c r="F57" s="9">
        <f t="shared" si="3"/>
        <v>0.6</v>
      </c>
      <c r="G57" s="8" t="b">
        <f t="shared" si="2"/>
        <v>0</v>
      </c>
    </row>
    <row r="58" spans="1:7" s="4" customFormat="1" ht="12.75">
      <c r="A58" s="4" t="s">
        <v>35</v>
      </c>
      <c r="B58" s="4">
        <v>7.6</v>
      </c>
      <c r="C58" s="4">
        <f t="shared" si="1"/>
        <v>78.9</v>
      </c>
      <c r="D58" s="4">
        <v>68</v>
      </c>
      <c r="E58" s="4">
        <f t="shared" si="0"/>
        <v>51.7</v>
      </c>
      <c r="F58" s="5">
        <f t="shared" si="3"/>
        <v>0.6</v>
      </c>
      <c r="G58" s="4" t="b">
        <f t="shared" si="2"/>
        <v>0</v>
      </c>
    </row>
    <row r="59" spans="1:7" s="9" customFormat="1" ht="12.75">
      <c r="A59" s="9" t="s">
        <v>72</v>
      </c>
      <c r="B59" s="9">
        <v>7.5</v>
      </c>
      <c r="C59" s="8">
        <f t="shared" si="1"/>
        <v>80</v>
      </c>
      <c r="D59" s="9">
        <v>70</v>
      </c>
      <c r="E59" s="8">
        <f>ROUND(60*D59/C59,1)</f>
        <v>52.5</v>
      </c>
      <c r="F59" s="9">
        <f t="shared" si="3"/>
        <v>0.6</v>
      </c>
      <c r="G59" s="9" t="b">
        <f t="shared" si="2"/>
        <v>0</v>
      </c>
    </row>
    <row r="60" spans="1:7" s="10" customFormat="1" ht="12.75">
      <c r="A60" s="10" t="s">
        <v>60</v>
      </c>
      <c r="B60" s="10">
        <v>7.5</v>
      </c>
      <c r="C60" s="11">
        <f t="shared" si="1"/>
        <v>80</v>
      </c>
      <c r="D60" s="10">
        <v>68</v>
      </c>
      <c r="E60" s="11">
        <f>ROUND(60*D60/C60,1)</f>
        <v>51</v>
      </c>
      <c r="F60" s="10">
        <f t="shared" si="3"/>
        <v>0.6</v>
      </c>
      <c r="G60" s="10" t="b">
        <f t="shared" si="2"/>
        <v>0</v>
      </c>
    </row>
    <row r="61" spans="1:7" s="2" customFormat="1" ht="12.75">
      <c r="A61" s="2" t="s">
        <v>16</v>
      </c>
      <c r="B61" s="2">
        <v>7</v>
      </c>
      <c r="C61" s="2">
        <f t="shared" si="1"/>
        <v>85.7</v>
      </c>
      <c r="D61" s="2">
        <v>82</v>
      </c>
      <c r="E61" s="2">
        <f t="shared" si="0"/>
        <v>57.4</v>
      </c>
      <c r="F61" s="3">
        <f t="shared" si="3"/>
        <v>0.6</v>
      </c>
      <c r="G61" s="2" t="b">
        <f t="shared" si="2"/>
        <v>0</v>
      </c>
    </row>
    <row r="62" spans="1:7" s="2" customFormat="1" ht="12.75">
      <c r="A62" s="2" t="s">
        <v>11</v>
      </c>
      <c r="B62" s="2">
        <v>7</v>
      </c>
      <c r="C62" s="2">
        <f t="shared" si="1"/>
        <v>85.7</v>
      </c>
      <c r="D62" s="2">
        <v>70</v>
      </c>
      <c r="E62" s="2">
        <f t="shared" si="0"/>
        <v>49</v>
      </c>
      <c r="F62" s="3">
        <f t="shared" si="3"/>
        <v>0.6</v>
      </c>
      <c r="G62" s="2" t="b">
        <f t="shared" si="2"/>
        <v>0</v>
      </c>
    </row>
    <row r="63" spans="1:7" s="11" customFormat="1" ht="12.75">
      <c r="A63" s="11" t="s">
        <v>105</v>
      </c>
      <c r="B63" s="11">
        <v>7</v>
      </c>
      <c r="C63" s="11">
        <f t="shared" si="1"/>
        <v>85.7</v>
      </c>
      <c r="D63" s="11">
        <v>70</v>
      </c>
      <c r="E63" s="11">
        <f>ROUND(60*D63/C63,1)</f>
        <v>49</v>
      </c>
      <c r="F63" s="10">
        <f t="shared" si="3"/>
        <v>0.6</v>
      </c>
      <c r="G63" s="11" t="b">
        <f t="shared" si="2"/>
        <v>0</v>
      </c>
    </row>
    <row r="64" spans="1:7" s="4" customFormat="1" ht="12.75">
      <c r="A64" s="4" t="s">
        <v>131</v>
      </c>
      <c r="B64" s="4">
        <v>6.8</v>
      </c>
      <c r="C64" s="4">
        <f t="shared" si="1"/>
        <v>88.2</v>
      </c>
      <c r="D64" s="4">
        <v>65</v>
      </c>
      <c r="E64" s="4">
        <f>ROUND(60*D64/C64,1)</f>
        <v>44.2</v>
      </c>
      <c r="F64" s="5">
        <f t="shared" si="3"/>
        <v>0.6</v>
      </c>
      <c r="G64" s="4" t="b">
        <f t="shared" si="2"/>
        <v>0</v>
      </c>
    </row>
    <row r="65" spans="1:7" s="9" customFormat="1" ht="12.75">
      <c r="A65" s="9" t="s">
        <v>103</v>
      </c>
      <c r="B65" s="9">
        <v>6.75</v>
      </c>
      <c r="C65" s="8">
        <f t="shared" si="1"/>
        <v>88.9</v>
      </c>
      <c r="D65" s="9">
        <v>68</v>
      </c>
      <c r="E65" s="8">
        <f>ROUND(60*D65/C65,1)</f>
        <v>45.9</v>
      </c>
      <c r="F65" s="9">
        <f t="shared" si="3"/>
        <v>0.6</v>
      </c>
      <c r="G65" s="9" t="b">
        <f t="shared" si="2"/>
        <v>0</v>
      </c>
    </row>
    <row r="66" spans="1:7" s="10" customFormat="1" ht="12.75">
      <c r="A66" s="10" t="s">
        <v>61</v>
      </c>
      <c r="B66" s="10">
        <v>6.5</v>
      </c>
      <c r="C66" s="11">
        <f t="shared" si="1"/>
        <v>92.3</v>
      </c>
      <c r="D66" s="10">
        <v>82</v>
      </c>
      <c r="E66" s="11">
        <f>ROUND(60*D66/C66,1)</f>
        <v>53.3</v>
      </c>
      <c r="F66" s="10">
        <f t="shared" si="3"/>
        <v>0.5</v>
      </c>
      <c r="G66" s="10" t="b">
        <f t="shared" si="2"/>
        <v>0</v>
      </c>
    </row>
    <row r="67" spans="1:7" s="8" customFormat="1" ht="12.75">
      <c r="A67" s="8" t="s">
        <v>47</v>
      </c>
      <c r="B67" s="8">
        <v>6.5</v>
      </c>
      <c r="C67" s="8">
        <f t="shared" si="1"/>
        <v>92.3</v>
      </c>
      <c r="D67" s="8">
        <v>82</v>
      </c>
      <c r="E67" s="8">
        <f t="shared" si="0"/>
        <v>53.3</v>
      </c>
      <c r="F67" s="9">
        <f t="shared" si="3"/>
        <v>0.5</v>
      </c>
      <c r="G67" s="8" t="b">
        <f t="shared" si="2"/>
        <v>0</v>
      </c>
    </row>
    <row r="68" spans="1:7" s="11" customFormat="1" ht="12.75">
      <c r="A68" s="11" t="s">
        <v>126</v>
      </c>
      <c r="B68" s="11">
        <v>6.5</v>
      </c>
      <c r="C68" s="11">
        <f t="shared" si="1"/>
        <v>92.3</v>
      </c>
      <c r="D68" s="11">
        <v>65</v>
      </c>
      <c r="E68" s="11">
        <f>ROUND(60*D68/C68,1)</f>
        <v>42.3</v>
      </c>
      <c r="F68" s="10">
        <f t="shared" si="3"/>
        <v>0.5</v>
      </c>
      <c r="G68" s="10" t="b">
        <f t="shared" si="2"/>
        <v>0</v>
      </c>
    </row>
    <row r="69" spans="1:7" s="4" customFormat="1" ht="12.75">
      <c r="A69" s="4" t="s">
        <v>36</v>
      </c>
      <c r="B69" s="4">
        <v>6.4</v>
      </c>
      <c r="C69" s="4">
        <f t="shared" si="1"/>
        <v>93.8</v>
      </c>
      <c r="D69" s="4">
        <v>82</v>
      </c>
      <c r="E69" s="4">
        <f t="shared" si="0"/>
        <v>52.5</v>
      </c>
      <c r="F69" s="5">
        <f t="shared" si="3"/>
        <v>0.5</v>
      </c>
      <c r="G69" s="4" t="b">
        <f t="shared" si="2"/>
        <v>0</v>
      </c>
    </row>
    <row r="70" spans="1:7" s="10" customFormat="1" ht="12.75">
      <c r="A70" s="10" t="s">
        <v>63</v>
      </c>
      <c r="B70" s="10">
        <v>6</v>
      </c>
      <c r="C70" s="11">
        <f t="shared" si="1"/>
        <v>100</v>
      </c>
      <c r="D70" s="10">
        <v>82</v>
      </c>
      <c r="E70" s="11">
        <f>ROUND(60*D70/C70,1)</f>
        <v>49.2</v>
      </c>
      <c r="F70" s="10">
        <f t="shared" si="3"/>
        <v>0.5</v>
      </c>
      <c r="G70" s="10" t="b">
        <f t="shared" si="2"/>
        <v>0</v>
      </c>
    </row>
    <row r="71" spans="1:7" s="4" customFormat="1" ht="12.75">
      <c r="A71" s="4" t="s">
        <v>37</v>
      </c>
      <c r="B71" s="4">
        <v>6</v>
      </c>
      <c r="C71" s="4">
        <f t="shared" si="1"/>
        <v>100</v>
      </c>
      <c r="D71" s="4">
        <v>68</v>
      </c>
      <c r="E71" s="4">
        <f t="shared" si="0"/>
        <v>40.8</v>
      </c>
      <c r="F71" s="5">
        <f t="shared" si="3"/>
        <v>0.5</v>
      </c>
      <c r="G71" s="4" t="b">
        <f t="shared" si="2"/>
        <v>0</v>
      </c>
    </row>
    <row r="72" spans="1:7" s="9" customFormat="1" ht="12.75">
      <c r="A72" s="9" t="s">
        <v>73</v>
      </c>
      <c r="B72" s="9">
        <v>6</v>
      </c>
      <c r="C72" s="8">
        <f t="shared" si="1"/>
        <v>100</v>
      </c>
      <c r="D72" s="9">
        <v>68</v>
      </c>
      <c r="E72" s="8">
        <f aca="true" t="shared" si="4" ref="E72:E77">ROUND(60*D72/C72,1)</f>
        <v>40.8</v>
      </c>
      <c r="F72" s="9">
        <f aca="true" t="shared" si="5" ref="F72:F135">ROUND(B72/$B$2*$B$1,1)</f>
        <v>0.5</v>
      </c>
      <c r="G72" s="9" t="b">
        <f t="shared" si="2"/>
        <v>0</v>
      </c>
    </row>
    <row r="73" spans="1:7" s="4" customFormat="1" ht="12.75">
      <c r="A73" s="4" t="s">
        <v>106</v>
      </c>
      <c r="B73" s="4">
        <v>5.6</v>
      </c>
      <c r="C73" s="4">
        <f t="shared" si="1"/>
        <v>107.1</v>
      </c>
      <c r="D73" s="4">
        <v>70</v>
      </c>
      <c r="E73" s="4">
        <f t="shared" si="4"/>
        <v>39.2</v>
      </c>
      <c r="F73" s="5">
        <f t="shared" si="5"/>
        <v>0.5</v>
      </c>
      <c r="G73" s="4" t="str">
        <f t="shared" si="2"/>
        <v>Grossissement excessif</v>
      </c>
    </row>
    <row r="74" spans="1:7" s="10" customFormat="1" ht="12.75">
      <c r="A74" s="10" t="s">
        <v>62</v>
      </c>
      <c r="B74" s="10">
        <v>5.5</v>
      </c>
      <c r="C74" s="11">
        <f t="shared" si="1"/>
        <v>109.1</v>
      </c>
      <c r="D74" s="10">
        <v>82</v>
      </c>
      <c r="E74" s="11">
        <f t="shared" si="4"/>
        <v>45.1</v>
      </c>
      <c r="F74" s="10">
        <f t="shared" si="5"/>
        <v>0.5</v>
      </c>
      <c r="G74" s="10" t="str">
        <f t="shared" si="2"/>
        <v>Grossissement excessif</v>
      </c>
    </row>
    <row r="75" spans="1:7" s="8" customFormat="1" ht="12.75">
      <c r="A75" s="8" t="s">
        <v>91</v>
      </c>
      <c r="B75" s="8">
        <v>5.5</v>
      </c>
      <c r="C75" s="8">
        <f t="shared" si="1"/>
        <v>109.1</v>
      </c>
      <c r="D75" s="8">
        <v>82</v>
      </c>
      <c r="E75" s="8">
        <f t="shared" si="4"/>
        <v>45.1</v>
      </c>
      <c r="F75" s="9">
        <f t="shared" si="5"/>
        <v>0.5</v>
      </c>
      <c r="G75" s="8" t="str">
        <f t="shared" si="2"/>
        <v>Grossissement excessif</v>
      </c>
    </row>
    <row r="76" spans="1:7" s="9" customFormat="1" ht="12.75">
      <c r="A76" s="9" t="s">
        <v>74</v>
      </c>
      <c r="B76" s="9">
        <v>5.5</v>
      </c>
      <c r="C76" s="8">
        <f t="shared" si="1"/>
        <v>109.1</v>
      </c>
      <c r="D76" s="9">
        <v>68</v>
      </c>
      <c r="E76" s="8">
        <f t="shared" si="4"/>
        <v>37.4</v>
      </c>
      <c r="F76" s="9">
        <f t="shared" si="5"/>
        <v>0.5</v>
      </c>
      <c r="G76" s="9" t="str">
        <f t="shared" si="2"/>
        <v>Grossissement excessif</v>
      </c>
    </row>
    <row r="77" spans="1:7" s="8" customFormat="1" ht="12.75">
      <c r="A77" s="8" t="s">
        <v>141</v>
      </c>
      <c r="B77" s="8">
        <v>5.5</v>
      </c>
      <c r="C77" s="8">
        <f t="shared" si="1"/>
        <v>109.1</v>
      </c>
      <c r="D77" s="8">
        <v>65</v>
      </c>
      <c r="E77" s="8">
        <f t="shared" si="4"/>
        <v>35.7</v>
      </c>
      <c r="F77" s="9">
        <f t="shared" si="5"/>
        <v>0.5</v>
      </c>
      <c r="G77" s="8" t="str">
        <f t="shared" si="2"/>
        <v>Grossissement excessif</v>
      </c>
    </row>
    <row r="78" spans="1:7" s="4" customFormat="1" ht="12.75">
      <c r="A78" s="4" t="s">
        <v>38</v>
      </c>
      <c r="B78" s="4">
        <v>5.2</v>
      </c>
      <c r="C78" s="4">
        <f t="shared" si="1"/>
        <v>115.4</v>
      </c>
      <c r="D78" s="4">
        <v>82</v>
      </c>
      <c r="E78" s="4">
        <f t="shared" si="0"/>
        <v>42.6</v>
      </c>
      <c r="F78" s="5">
        <f t="shared" si="5"/>
        <v>0.4</v>
      </c>
      <c r="G78" s="4" t="str">
        <f t="shared" si="2"/>
        <v>Grossissement excessif</v>
      </c>
    </row>
    <row r="79" spans="1:7" s="4" customFormat="1" ht="12.75">
      <c r="A79" s="4" t="s">
        <v>132</v>
      </c>
      <c r="B79" s="4">
        <v>5.2</v>
      </c>
      <c r="C79" s="4">
        <f t="shared" si="1"/>
        <v>115.4</v>
      </c>
      <c r="D79" s="4">
        <v>65</v>
      </c>
      <c r="E79" s="4">
        <f t="shared" si="0"/>
        <v>33.8</v>
      </c>
      <c r="F79" s="5">
        <f t="shared" si="5"/>
        <v>0.4</v>
      </c>
      <c r="G79" s="4" t="str">
        <f>IF(F79&gt;$B$3,"Pupille de sortie trop grande",IF(OR(C79&gt;$B$4*$B$1,C79&gt;2*$B$5),"Grossissement excessif"))</f>
        <v>Grossissement excessif</v>
      </c>
    </row>
    <row r="80" spans="1:7" s="2" customFormat="1" ht="12.75">
      <c r="A80" s="2" t="s">
        <v>17</v>
      </c>
      <c r="B80" s="2">
        <v>5</v>
      </c>
      <c r="C80" s="2">
        <f t="shared" si="1"/>
        <v>120</v>
      </c>
      <c r="D80" s="2">
        <v>82</v>
      </c>
      <c r="E80" s="2">
        <f t="shared" si="0"/>
        <v>41</v>
      </c>
      <c r="F80" s="3">
        <f t="shared" si="5"/>
        <v>0.4</v>
      </c>
      <c r="G80" s="2" t="str">
        <f t="shared" si="2"/>
        <v>Grossissement excessif</v>
      </c>
    </row>
    <row r="81" spans="1:7" s="8" customFormat="1" ht="12.75">
      <c r="A81" s="8" t="s">
        <v>93</v>
      </c>
      <c r="B81" s="8">
        <v>5</v>
      </c>
      <c r="C81" s="8">
        <f t="shared" si="1"/>
        <v>120</v>
      </c>
      <c r="D81" s="8">
        <v>82</v>
      </c>
      <c r="E81" s="8">
        <f t="shared" si="0"/>
        <v>41</v>
      </c>
      <c r="F81" s="9">
        <f t="shared" si="5"/>
        <v>0.4</v>
      </c>
      <c r="G81" s="8" t="str">
        <f t="shared" si="2"/>
        <v>Grossissement excessif</v>
      </c>
    </row>
    <row r="82" spans="1:7" s="2" customFormat="1" ht="12.75">
      <c r="A82" s="2" t="s">
        <v>12</v>
      </c>
      <c r="B82" s="2">
        <v>5</v>
      </c>
      <c r="C82" s="2">
        <f t="shared" si="1"/>
        <v>120</v>
      </c>
      <c r="D82" s="2">
        <v>70</v>
      </c>
      <c r="E82" s="2">
        <f t="shared" si="0"/>
        <v>35</v>
      </c>
      <c r="F82" s="3">
        <f t="shared" si="5"/>
        <v>0.4</v>
      </c>
      <c r="G82" s="2" t="str">
        <f t="shared" si="2"/>
        <v>Grossissement excessif</v>
      </c>
    </row>
    <row r="83" spans="1:7" s="10" customFormat="1" ht="12.75">
      <c r="A83" s="10" t="s">
        <v>64</v>
      </c>
      <c r="B83" s="10">
        <v>5</v>
      </c>
      <c r="C83" s="11">
        <f aca="true" t="shared" si="6" ref="C83:C136">ROUND($B$2/B83,1)</f>
        <v>120</v>
      </c>
      <c r="D83" s="10">
        <v>70</v>
      </c>
      <c r="E83" s="11">
        <f aca="true" t="shared" si="7" ref="E83:E88">ROUND(60*D83/C83,1)</f>
        <v>35</v>
      </c>
      <c r="F83" s="10">
        <f t="shared" si="5"/>
        <v>0.4</v>
      </c>
      <c r="G83" s="10" t="str">
        <f aca="true" t="shared" si="8" ref="G83:G136">IF(F83&gt;$B$3,"Pupille de sortie trop grande",IF(OR(C83&gt;$B$4*$B$1,C83&gt;2*$B$5),"Grossissement excessif"))</f>
        <v>Grossissement excessif</v>
      </c>
    </row>
    <row r="84" spans="1:7" s="9" customFormat="1" ht="12.75">
      <c r="A84" s="9" t="s">
        <v>75</v>
      </c>
      <c r="B84" s="9">
        <v>5</v>
      </c>
      <c r="C84" s="8">
        <f t="shared" si="6"/>
        <v>120</v>
      </c>
      <c r="D84" s="9">
        <v>70</v>
      </c>
      <c r="E84" s="8">
        <f t="shared" si="7"/>
        <v>35</v>
      </c>
      <c r="F84" s="9">
        <f t="shared" si="5"/>
        <v>0.4</v>
      </c>
      <c r="G84" s="9" t="str">
        <f t="shared" si="8"/>
        <v>Grossissement excessif</v>
      </c>
    </row>
    <row r="85" spans="1:7" s="3" customFormat="1" ht="12.75">
      <c r="A85" s="3" t="s">
        <v>122</v>
      </c>
      <c r="B85" s="3">
        <v>5</v>
      </c>
      <c r="C85" s="2">
        <f t="shared" si="6"/>
        <v>120</v>
      </c>
      <c r="D85" s="3">
        <v>65</v>
      </c>
      <c r="E85" s="2">
        <f t="shared" si="7"/>
        <v>32.5</v>
      </c>
      <c r="F85" s="3">
        <f t="shared" si="5"/>
        <v>0.4</v>
      </c>
      <c r="G85" s="2" t="str">
        <f t="shared" si="8"/>
        <v>Grossissement excessif</v>
      </c>
    </row>
    <row r="86" spans="1:7" s="5" customFormat="1" ht="12.75">
      <c r="A86" s="5" t="s">
        <v>117</v>
      </c>
      <c r="B86" s="5">
        <v>4.8</v>
      </c>
      <c r="C86" s="4">
        <f t="shared" si="6"/>
        <v>125</v>
      </c>
      <c r="D86" s="5">
        <v>82</v>
      </c>
      <c r="E86" s="4">
        <f t="shared" si="7"/>
        <v>39.4</v>
      </c>
      <c r="F86" s="5">
        <f t="shared" si="5"/>
        <v>0.4</v>
      </c>
      <c r="G86" s="5" t="str">
        <f t="shared" si="8"/>
        <v>Grossissement excessif</v>
      </c>
    </row>
    <row r="87" spans="1:7" s="9" customFormat="1" ht="12.75">
      <c r="A87" s="9" t="s">
        <v>76</v>
      </c>
      <c r="B87" s="9">
        <v>4.75</v>
      </c>
      <c r="C87" s="8">
        <f t="shared" si="6"/>
        <v>126.3</v>
      </c>
      <c r="D87" s="9">
        <v>68</v>
      </c>
      <c r="E87" s="8">
        <f t="shared" si="7"/>
        <v>32.3</v>
      </c>
      <c r="F87" s="9">
        <f t="shared" si="5"/>
        <v>0.4</v>
      </c>
      <c r="G87" s="9" t="str">
        <f t="shared" si="8"/>
        <v>Grossissement excessif</v>
      </c>
    </row>
    <row r="88" spans="1:7" s="11" customFormat="1" ht="12.75">
      <c r="A88" s="10" t="s">
        <v>65</v>
      </c>
      <c r="B88" s="11">
        <v>4.5</v>
      </c>
      <c r="C88" s="11">
        <f t="shared" si="6"/>
        <v>133.3</v>
      </c>
      <c r="D88" s="11">
        <v>82</v>
      </c>
      <c r="E88" s="11">
        <f t="shared" si="7"/>
        <v>36.9</v>
      </c>
      <c r="F88" s="10">
        <f t="shared" si="5"/>
        <v>0.4</v>
      </c>
      <c r="G88" s="11" t="str">
        <f t="shared" si="8"/>
        <v>Grossissement excessif</v>
      </c>
    </row>
    <row r="89" spans="1:7" s="4" customFormat="1" ht="12.75">
      <c r="A89" s="4" t="s">
        <v>39</v>
      </c>
      <c r="B89" s="4">
        <v>4.4</v>
      </c>
      <c r="C89" s="4">
        <f t="shared" si="6"/>
        <v>136.4</v>
      </c>
      <c r="D89" s="4">
        <v>82</v>
      </c>
      <c r="E89" s="4">
        <f t="shared" si="0"/>
        <v>36.1</v>
      </c>
      <c r="F89" s="5">
        <f t="shared" si="5"/>
        <v>0.4</v>
      </c>
      <c r="G89" s="4" t="str">
        <f t="shared" si="8"/>
        <v>Grossissement excessif</v>
      </c>
    </row>
    <row r="90" spans="1:7" s="8" customFormat="1" ht="12.75">
      <c r="A90" s="8" t="s">
        <v>48</v>
      </c>
      <c r="B90" s="8">
        <v>4.25</v>
      </c>
      <c r="C90" s="8">
        <f t="shared" si="6"/>
        <v>141.2</v>
      </c>
      <c r="D90" s="8">
        <v>82</v>
      </c>
      <c r="E90" s="8">
        <f t="shared" si="0"/>
        <v>34.8</v>
      </c>
      <c r="F90" s="9">
        <f t="shared" si="5"/>
        <v>0.4</v>
      </c>
      <c r="G90" s="8" t="str">
        <f t="shared" si="8"/>
        <v>Grossissement excessif</v>
      </c>
    </row>
    <row r="91" spans="1:7" s="8" customFormat="1" ht="12.75">
      <c r="A91" s="8" t="s">
        <v>140</v>
      </c>
      <c r="B91" s="8">
        <v>4.25</v>
      </c>
      <c r="C91" s="8">
        <f t="shared" si="6"/>
        <v>141.2</v>
      </c>
      <c r="D91" s="8">
        <v>65</v>
      </c>
      <c r="E91" s="8">
        <f t="shared" si="0"/>
        <v>27.6</v>
      </c>
      <c r="F91" s="9">
        <f t="shared" si="5"/>
        <v>0.4</v>
      </c>
      <c r="G91" s="8" t="str">
        <f>IF(F91&gt;$B$3,"Pupille de sortie trop grande",IF(OR(C91&gt;$B$4*$B$1,C91&gt;2*$B$5),"Grossissement excessif"))</f>
        <v>Grossissement excessif</v>
      </c>
    </row>
    <row r="92" spans="1:7" s="8" customFormat="1" ht="12.75">
      <c r="A92" s="8" t="s">
        <v>49</v>
      </c>
      <c r="B92" s="8">
        <v>4</v>
      </c>
      <c r="C92" s="8">
        <f t="shared" si="6"/>
        <v>150</v>
      </c>
      <c r="D92" s="8">
        <v>82</v>
      </c>
      <c r="E92" s="8">
        <f t="shared" si="0"/>
        <v>32.8</v>
      </c>
      <c r="F92" s="9">
        <f t="shared" si="5"/>
        <v>0.3</v>
      </c>
      <c r="G92" s="8" t="str">
        <f t="shared" si="8"/>
        <v>Grossissement excessif</v>
      </c>
    </row>
    <row r="93" spans="1:7" s="4" customFormat="1" ht="12.75">
      <c r="A93" s="4" t="s">
        <v>40</v>
      </c>
      <c r="B93" s="4">
        <v>4</v>
      </c>
      <c r="C93" s="4">
        <f t="shared" si="6"/>
        <v>150</v>
      </c>
      <c r="D93" s="4">
        <v>70</v>
      </c>
      <c r="E93" s="4">
        <f t="shared" si="0"/>
        <v>28</v>
      </c>
      <c r="F93" s="5">
        <f t="shared" si="5"/>
        <v>0.3</v>
      </c>
      <c r="G93" s="4" t="str">
        <f t="shared" si="8"/>
        <v>Grossissement excessif</v>
      </c>
    </row>
    <row r="94" spans="1:7" s="11" customFormat="1" ht="12.75">
      <c r="A94" s="11" t="s">
        <v>127</v>
      </c>
      <c r="B94" s="11">
        <v>4</v>
      </c>
      <c r="C94" s="11">
        <f t="shared" si="6"/>
        <v>150</v>
      </c>
      <c r="D94" s="11">
        <v>65</v>
      </c>
      <c r="E94" s="11">
        <f>ROUND(60*D94/C94,1)</f>
        <v>26</v>
      </c>
      <c r="F94" s="10">
        <f t="shared" si="5"/>
        <v>0.3</v>
      </c>
      <c r="G94" s="11" t="str">
        <f t="shared" si="8"/>
        <v>Grossissement excessif</v>
      </c>
    </row>
    <row r="95" spans="1:7" s="9" customFormat="1" ht="12.75">
      <c r="A95" s="9" t="s">
        <v>77</v>
      </c>
      <c r="B95" s="9">
        <v>3.75</v>
      </c>
      <c r="C95" s="8">
        <f t="shared" si="6"/>
        <v>160</v>
      </c>
      <c r="D95" s="9">
        <v>68</v>
      </c>
      <c r="E95" s="8">
        <f t="shared" si="0"/>
        <v>25.5</v>
      </c>
      <c r="F95" s="9">
        <f t="shared" si="5"/>
        <v>0.3</v>
      </c>
      <c r="G95" s="9" t="str">
        <f t="shared" si="8"/>
        <v>Grossissement excessif</v>
      </c>
    </row>
    <row r="96" spans="1:7" s="4" customFormat="1" ht="12.75">
      <c r="A96" s="4" t="s">
        <v>41</v>
      </c>
      <c r="B96" s="4">
        <v>3.6</v>
      </c>
      <c r="C96" s="4">
        <f t="shared" si="6"/>
        <v>166.7</v>
      </c>
      <c r="D96" s="4">
        <v>82</v>
      </c>
      <c r="E96" s="4">
        <f t="shared" si="0"/>
        <v>29.5</v>
      </c>
      <c r="F96" s="5">
        <f t="shared" si="5"/>
        <v>0.3</v>
      </c>
      <c r="G96" s="4" t="str">
        <f t="shared" si="8"/>
        <v>Grossissement excessif</v>
      </c>
    </row>
    <row r="97" spans="1:7" s="2" customFormat="1" ht="12.75">
      <c r="A97" s="2" t="s">
        <v>25</v>
      </c>
      <c r="B97" s="2">
        <v>3.5</v>
      </c>
      <c r="C97" s="2">
        <f t="shared" si="6"/>
        <v>171.4</v>
      </c>
      <c r="D97" s="2">
        <v>82</v>
      </c>
      <c r="E97" s="2">
        <f t="shared" si="0"/>
        <v>28.7</v>
      </c>
      <c r="F97" s="3">
        <f t="shared" si="5"/>
        <v>0.3</v>
      </c>
      <c r="G97" s="2" t="str">
        <f t="shared" si="8"/>
        <v>Grossissement excessif</v>
      </c>
    </row>
    <row r="98" spans="1:7" s="11" customFormat="1" ht="12.75">
      <c r="A98" s="11" t="s">
        <v>66</v>
      </c>
      <c r="B98" s="11">
        <v>3.5</v>
      </c>
      <c r="C98" s="11">
        <f t="shared" si="6"/>
        <v>171.4</v>
      </c>
      <c r="D98" s="11">
        <v>82</v>
      </c>
      <c r="E98" s="11">
        <f>ROUND(60*D98/C98,1)</f>
        <v>28.7</v>
      </c>
      <c r="F98" s="10">
        <f t="shared" si="5"/>
        <v>0.3</v>
      </c>
      <c r="G98" s="11" t="str">
        <f t="shared" si="8"/>
        <v>Grossissement excessif</v>
      </c>
    </row>
    <row r="99" spans="1:7" s="2" customFormat="1" ht="12.75">
      <c r="A99" s="2" t="s">
        <v>28</v>
      </c>
      <c r="B99" s="2">
        <v>3.5</v>
      </c>
      <c r="C99" s="2">
        <f t="shared" si="6"/>
        <v>171.4</v>
      </c>
      <c r="D99" s="2">
        <v>70</v>
      </c>
      <c r="E99" s="2">
        <f t="shared" si="0"/>
        <v>24.5</v>
      </c>
      <c r="F99" s="3">
        <f t="shared" si="5"/>
        <v>0.3</v>
      </c>
      <c r="G99" s="2" t="str">
        <f t="shared" si="8"/>
        <v>Grossissement excessif</v>
      </c>
    </row>
    <row r="100" spans="1:7" s="11" customFormat="1" ht="12.75">
      <c r="A100" s="11" t="s">
        <v>67</v>
      </c>
      <c r="B100" s="11">
        <v>3.5</v>
      </c>
      <c r="C100" s="11">
        <f t="shared" si="6"/>
        <v>171.4</v>
      </c>
      <c r="D100" s="11">
        <v>70</v>
      </c>
      <c r="E100" s="11">
        <f aca="true" t="shared" si="9" ref="E100:E106">ROUND(60*D100/C100,1)</f>
        <v>24.5</v>
      </c>
      <c r="F100" s="10">
        <f t="shared" si="5"/>
        <v>0.3</v>
      </c>
      <c r="G100" s="11" t="str">
        <f t="shared" si="8"/>
        <v>Grossissement excessif</v>
      </c>
    </row>
    <row r="101" spans="1:7" s="8" customFormat="1" ht="12.75">
      <c r="A101" s="8" t="s">
        <v>107</v>
      </c>
      <c r="B101" s="8">
        <v>3.5</v>
      </c>
      <c r="C101" s="8">
        <f t="shared" si="6"/>
        <v>171.4</v>
      </c>
      <c r="D101" s="8">
        <v>70</v>
      </c>
      <c r="E101" s="8">
        <f t="shared" si="9"/>
        <v>24.5</v>
      </c>
      <c r="F101" s="9">
        <f t="shared" si="5"/>
        <v>0.3</v>
      </c>
      <c r="G101" s="8" t="str">
        <f t="shared" si="8"/>
        <v>Grossissement excessif</v>
      </c>
    </row>
    <row r="102" spans="1:7" s="2" customFormat="1" ht="12.75">
      <c r="A102" s="2" t="s">
        <v>123</v>
      </c>
      <c r="B102" s="2">
        <v>3.5</v>
      </c>
      <c r="C102" s="2">
        <f t="shared" si="6"/>
        <v>171.4</v>
      </c>
      <c r="D102" s="2">
        <v>65</v>
      </c>
      <c r="E102" s="2">
        <f t="shared" si="9"/>
        <v>22.8</v>
      </c>
      <c r="F102" s="3">
        <f t="shared" si="5"/>
        <v>0.3</v>
      </c>
      <c r="G102" s="2" t="str">
        <f t="shared" si="8"/>
        <v>Grossissement excessif</v>
      </c>
    </row>
    <row r="103" spans="1:7" s="9" customFormat="1" ht="12.75">
      <c r="A103" s="9" t="s">
        <v>78</v>
      </c>
      <c r="B103" s="9">
        <v>3.25</v>
      </c>
      <c r="C103" s="8">
        <f t="shared" si="6"/>
        <v>184.6</v>
      </c>
      <c r="D103" s="9">
        <v>82</v>
      </c>
      <c r="E103" s="8">
        <f t="shared" si="9"/>
        <v>26.7</v>
      </c>
      <c r="F103" s="9">
        <f t="shared" si="5"/>
        <v>0.3</v>
      </c>
      <c r="G103" s="9" t="str">
        <f t="shared" si="8"/>
        <v>Grossissement excessif</v>
      </c>
    </row>
    <row r="104" spans="1:7" s="8" customFormat="1" ht="12.75">
      <c r="A104" s="8" t="s">
        <v>139</v>
      </c>
      <c r="B104" s="8">
        <v>3.25</v>
      </c>
      <c r="C104" s="8">
        <f t="shared" si="6"/>
        <v>184.6</v>
      </c>
      <c r="D104" s="8">
        <v>65</v>
      </c>
      <c r="E104" s="8">
        <f t="shared" si="9"/>
        <v>21.1</v>
      </c>
      <c r="F104" s="9">
        <f t="shared" si="5"/>
        <v>0.3</v>
      </c>
      <c r="G104" s="8" t="str">
        <f t="shared" si="8"/>
        <v>Grossissement excessif</v>
      </c>
    </row>
    <row r="105" spans="1:7" s="4" customFormat="1" ht="12.75">
      <c r="A105" s="4" t="s">
        <v>133</v>
      </c>
      <c r="B105" s="4">
        <v>3.2</v>
      </c>
      <c r="C105" s="4">
        <f t="shared" si="6"/>
        <v>187.5</v>
      </c>
      <c r="D105" s="4">
        <v>65</v>
      </c>
      <c r="E105" s="4">
        <f t="shared" si="9"/>
        <v>20.8</v>
      </c>
      <c r="F105" s="5">
        <f t="shared" si="5"/>
        <v>0.3</v>
      </c>
      <c r="G105" s="4" t="str">
        <f t="shared" si="8"/>
        <v>Grossissement excessif</v>
      </c>
    </row>
    <row r="106" spans="1:7" s="9" customFormat="1" ht="12.75">
      <c r="A106" s="9" t="s">
        <v>79</v>
      </c>
      <c r="B106" s="9">
        <v>3</v>
      </c>
      <c r="C106" s="8">
        <f t="shared" si="6"/>
        <v>200</v>
      </c>
      <c r="D106" s="9">
        <v>82</v>
      </c>
      <c r="E106" s="8">
        <f t="shared" si="9"/>
        <v>24.6</v>
      </c>
      <c r="F106" s="9">
        <f t="shared" si="5"/>
        <v>0.3</v>
      </c>
      <c r="G106" s="9" t="str">
        <f t="shared" si="8"/>
        <v>Grossissement excessif</v>
      </c>
    </row>
    <row r="107" spans="1:7" s="4" customFormat="1" ht="12.75">
      <c r="A107" s="4" t="s">
        <v>42</v>
      </c>
      <c r="B107" s="4">
        <v>2.8</v>
      </c>
      <c r="C107" s="4">
        <f t="shared" si="6"/>
        <v>214.3</v>
      </c>
      <c r="D107" s="4">
        <v>82</v>
      </c>
      <c r="E107" s="4">
        <f t="shared" si="0"/>
        <v>23</v>
      </c>
      <c r="F107" s="5">
        <f t="shared" si="5"/>
        <v>0.2</v>
      </c>
      <c r="G107" s="4" t="str">
        <f t="shared" si="8"/>
        <v>Grossissement excessif</v>
      </c>
    </row>
    <row r="108" spans="1:7" s="4" customFormat="1" ht="12.75">
      <c r="A108" s="4" t="s">
        <v>43</v>
      </c>
      <c r="B108" s="4">
        <v>2.8</v>
      </c>
      <c r="C108" s="4">
        <f t="shared" si="6"/>
        <v>214.3</v>
      </c>
      <c r="D108" s="4">
        <v>70</v>
      </c>
      <c r="E108" s="4">
        <f t="shared" si="0"/>
        <v>19.6</v>
      </c>
      <c r="F108" s="5">
        <f t="shared" si="5"/>
        <v>0.2</v>
      </c>
      <c r="G108" s="4" t="str">
        <f t="shared" si="8"/>
        <v>Grossissement excessif</v>
      </c>
    </row>
    <row r="109" spans="1:7" s="8" customFormat="1" ht="12.75">
      <c r="A109" s="8" t="s">
        <v>50</v>
      </c>
      <c r="B109" s="8">
        <v>2.75</v>
      </c>
      <c r="C109" s="8">
        <f t="shared" si="6"/>
        <v>218.2</v>
      </c>
      <c r="D109" s="8">
        <v>82</v>
      </c>
      <c r="E109" s="8">
        <f t="shared" si="0"/>
        <v>22.5</v>
      </c>
      <c r="F109" s="9">
        <f t="shared" si="5"/>
        <v>0.2</v>
      </c>
      <c r="G109" s="8" t="str">
        <f t="shared" si="8"/>
        <v>Grossissement excessif</v>
      </c>
    </row>
    <row r="110" spans="1:7" s="2" customFormat="1" ht="12.75">
      <c r="A110" s="2" t="s">
        <v>108</v>
      </c>
      <c r="B110" s="2">
        <v>2.5</v>
      </c>
      <c r="C110" s="2">
        <f t="shared" si="6"/>
        <v>240</v>
      </c>
      <c r="D110" s="2">
        <v>82</v>
      </c>
      <c r="E110" s="2">
        <f t="shared" si="0"/>
        <v>20.5</v>
      </c>
      <c r="F110" s="3">
        <f t="shared" si="5"/>
        <v>0.2</v>
      </c>
      <c r="G110" s="2" t="str">
        <f t="shared" si="8"/>
        <v>Grossissement excessif</v>
      </c>
    </row>
    <row r="111" spans="1:7" s="11" customFormat="1" ht="12.75">
      <c r="A111" s="11" t="s">
        <v>68</v>
      </c>
      <c r="B111" s="11">
        <v>2.5</v>
      </c>
      <c r="C111" s="11">
        <f t="shared" si="6"/>
        <v>240</v>
      </c>
      <c r="D111" s="11">
        <v>82</v>
      </c>
      <c r="E111" s="11">
        <f t="shared" si="0"/>
        <v>20.5</v>
      </c>
      <c r="F111" s="10">
        <f t="shared" si="5"/>
        <v>0.2</v>
      </c>
      <c r="G111" s="11" t="str">
        <f t="shared" si="8"/>
        <v>Grossissement excessif</v>
      </c>
    </row>
    <row r="112" spans="1:7" s="11" customFormat="1" ht="12.75">
      <c r="A112" s="11" t="s">
        <v>69</v>
      </c>
      <c r="B112" s="11">
        <v>2.5</v>
      </c>
      <c r="C112" s="11">
        <f t="shared" si="6"/>
        <v>240</v>
      </c>
      <c r="D112" s="11">
        <v>70</v>
      </c>
      <c r="E112" s="11">
        <f>ROUND(60*D112/C112,1)</f>
        <v>17.5</v>
      </c>
      <c r="F112" s="10">
        <f t="shared" si="5"/>
        <v>0.2</v>
      </c>
      <c r="G112" s="11" t="str">
        <f t="shared" si="8"/>
        <v>Grossissement excessif</v>
      </c>
    </row>
    <row r="113" spans="1:7" s="9" customFormat="1" ht="12.75">
      <c r="A113" s="9" t="s">
        <v>80</v>
      </c>
      <c r="B113" s="9">
        <v>2.5</v>
      </c>
      <c r="C113" s="8">
        <f t="shared" si="6"/>
        <v>240</v>
      </c>
      <c r="D113" s="9">
        <v>70</v>
      </c>
      <c r="E113" s="8">
        <f>ROUND(60*D113/C113,1)</f>
        <v>17.5</v>
      </c>
      <c r="F113" s="9">
        <f t="shared" si="5"/>
        <v>0.2</v>
      </c>
      <c r="G113" s="9" t="str">
        <f t="shared" si="8"/>
        <v>Grossissement excessif</v>
      </c>
    </row>
    <row r="114" spans="1:7" s="11" customFormat="1" ht="12.75">
      <c r="A114" s="11" t="s">
        <v>129</v>
      </c>
      <c r="B114" s="11">
        <v>2.5</v>
      </c>
      <c r="C114" s="11">
        <f t="shared" si="6"/>
        <v>240</v>
      </c>
      <c r="D114" s="11">
        <v>65</v>
      </c>
      <c r="E114" s="11">
        <f>ROUND(60*D114/C114,1)</f>
        <v>16.3</v>
      </c>
      <c r="F114" s="10">
        <f t="shared" si="5"/>
        <v>0.2</v>
      </c>
      <c r="G114" s="11" t="str">
        <f>IF(F114&gt;$B$3,"Pupille de sortie trop grande",IF(OR(C114&gt;$B$4*$B$1,C114&gt;2*$B$5),"Grossissement excessif"))</f>
        <v>Grossissement excessif</v>
      </c>
    </row>
    <row r="115" spans="1:7" s="8" customFormat="1" ht="12.75">
      <c r="A115" s="9" t="s">
        <v>81</v>
      </c>
      <c r="B115" s="8">
        <v>2.25</v>
      </c>
      <c r="C115" s="8">
        <f t="shared" si="6"/>
        <v>266.7</v>
      </c>
      <c r="D115" s="8">
        <v>82</v>
      </c>
      <c r="E115" s="8">
        <f>ROUND(60*D115/C115,1)</f>
        <v>18.4</v>
      </c>
      <c r="F115" s="9">
        <f t="shared" si="5"/>
        <v>0.2</v>
      </c>
      <c r="G115" s="8" t="str">
        <f t="shared" si="8"/>
        <v>Grossissement excessif</v>
      </c>
    </row>
    <row r="116" spans="1:7" s="4" customFormat="1" ht="12.75">
      <c r="A116" s="4" t="s">
        <v>44</v>
      </c>
      <c r="B116" s="4">
        <v>2</v>
      </c>
      <c r="C116" s="4">
        <f t="shared" si="6"/>
        <v>300</v>
      </c>
      <c r="D116" s="4">
        <v>82</v>
      </c>
      <c r="E116" s="4">
        <f t="shared" si="0"/>
        <v>16.4</v>
      </c>
      <c r="F116" s="5">
        <f t="shared" si="5"/>
        <v>0.2</v>
      </c>
      <c r="G116" s="4" t="str">
        <f t="shared" si="8"/>
        <v>Grossissement excessif</v>
      </c>
    </row>
    <row r="117" spans="1:7" s="4" customFormat="1" ht="12.75">
      <c r="A117" s="4" t="s">
        <v>45</v>
      </c>
      <c r="B117" s="4">
        <v>2</v>
      </c>
      <c r="C117" s="4">
        <f t="shared" si="6"/>
        <v>300</v>
      </c>
      <c r="D117" s="4">
        <v>70</v>
      </c>
      <c r="E117" s="4">
        <f t="shared" si="0"/>
        <v>14</v>
      </c>
      <c r="F117" s="5">
        <f t="shared" si="5"/>
        <v>0.2</v>
      </c>
      <c r="G117" s="4" t="str">
        <f t="shared" si="8"/>
        <v>Grossissement excessif</v>
      </c>
    </row>
    <row r="118" spans="1:7" s="4" customFormat="1" ht="12.75">
      <c r="A118" s="4" t="s">
        <v>134</v>
      </c>
      <c r="B118" s="4">
        <v>2</v>
      </c>
      <c r="C118" s="4">
        <f t="shared" si="6"/>
        <v>300</v>
      </c>
      <c r="D118" s="4">
        <v>65</v>
      </c>
      <c r="E118" s="4">
        <f t="shared" si="0"/>
        <v>13</v>
      </c>
      <c r="F118" s="5">
        <f t="shared" si="5"/>
        <v>0.2</v>
      </c>
      <c r="G118" s="4" t="str">
        <f>IF(F118&gt;$B$3,"Pupille de sortie trop grande",IF(OR(C118&gt;$B$4*$B$1,C118&gt;2*$B$5),"Grossissement excessif"))</f>
        <v>Grossissement excessif</v>
      </c>
    </row>
    <row r="119" spans="1:7" s="8" customFormat="1" ht="12.75">
      <c r="A119" s="8" t="s">
        <v>137</v>
      </c>
      <c r="B119" s="8">
        <v>2</v>
      </c>
      <c r="C119" s="8">
        <f t="shared" si="6"/>
        <v>300</v>
      </c>
      <c r="D119" s="8">
        <v>65</v>
      </c>
      <c r="E119" s="8">
        <f t="shared" si="0"/>
        <v>13</v>
      </c>
      <c r="F119" s="9">
        <f t="shared" si="5"/>
        <v>0.2</v>
      </c>
      <c r="G119" s="8" t="str">
        <f>IF(F119&gt;$B$3,"Pupille de sortie trop grande",IF(OR(C119&gt;$B$4*$B$1,C119&gt;2*$B$5),"Grossissement excessif"))</f>
        <v>Grossissement excessif</v>
      </c>
    </row>
    <row r="120" spans="1:7" s="11" customFormat="1" ht="12.75">
      <c r="A120" s="11" t="s">
        <v>70</v>
      </c>
      <c r="B120" s="11">
        <v>1.75</v>
      </c>
      <c r="C120" s="11">
        <f t="shared" si="6"/>
        <v>342.9</v>
      </c>
      <c r="D120" s="11">
        <v>82</v>
      </c>
      <c r="E120" s="11">
        <f t="shared" si="0"/>
        <v>14.3</v>
      </c>
      <c r="F120" s="10">
        <f t="shared" si="5"/>
        <v>0.1</v>
      </c>
      <c r="G120" s="11" t="str">
        <f t="shared" si="8"/>
        <v>Grossissement excessif</v>
      </c>
    </row>
    <row r="121" spans="1:7" s="11" customFormat="1" ht="12.75">
      <c r="A121" s="11" t="s">
        <v>71</v>
      </c>
      <c r="B121" s="11">
        <v>1.75</v>
      </c>
      <c r="C121" s="11">
        <f t="shared" si="6"/>
        <v>342.9</v>
      </c>
      <c r="D121" s="11">
        <v>70</v>
      </c>
      <c r="E121" s="11">
        <f>ROUND(60*D121/C121,1)</f>
        <v>12.2</v>
      </c>
      <c r="F121" s="10">
        <f t="shared" si="5"/>
        <v>0.1</v>
      </c>
      <c r="G121" s="11" t="str">
        <f t="shared" si="8"/>
        <v>Grossissement excessif</v>
      </c>
    </row>
    <row r="122" spans="1:7" s="8" customFormat="1" ht="12.75">
      <c r="A122" s="8" t="s">
        <v>82</v>
      </c>
      <c r="B122" s="8">
        <v>1.75</v>
      </c>
      <c r="C122" s="8">
        <f t="shared" si="6"/>
        <v>342.9</v>
      </c>
      <c r="D122" s="8">
        <v>82</v>
      </c>
      <c r="E122" s="8">
        <f>ROUND(60*D122/C122,1)</f>
        <v>14.3</v>
      </c>
      <c r="F122" s="9">
        <f t="shared" si="5"/>
        <v>0.1</v>
      </c>
      <c r="G122" s="8" t="str">
        <f t="shared" si="8"/>
        <v>Grossissement excessif</v>
      </c>
    </row>
    <row r="123" spans="1:7" s="8" customFormat="1" ht="12.75">
      <c r="A123" s="8" t="s">
        <v>83</v>
      </c>
      <c r="B123" s="8">
        <v>1.75</v>
      </c>
      <c r="C123" s="8">
        <f t="shared" si="6"/>
        <v>342.9</v>
      </c>
      <c r="D123" s="8">
        <v>70</v>
      </c>
      <c r="E123" s="8">
        <f>ROUND(60*D123/C123,1)</f>
        <v>12.2</v>
      </c>
      <c r="F123" s="9">
        <f t="shared" si="5"/>
        <v>0.1</v>
      </c>
      <c r="G123" s="8" t="str">
        <f t="shared" si="8"/>
        <v>Grossissement excessif</v>
      </c>
    </row>
    <row r="124" spans="1:7" s="11" customFormat="1" ht="12.75">
      <c r="A124" s="11" t="s">
        <v>128</v>
      </c>
      <c r="B124" s="11">
        <v>1.75</v>
      </c>
      <c r="C124" s="11">
        <f t="shared" si="6"/>
        <v>342.9</v>
      </c>
      <c r="D124" s="11">
        <v>65</v>
      </c>
      <c r="E124" s="11">
        <f>ROUND(60*D124/C124,1)</f>
        <v>11.4</v>
      </c>
      <c r="F124" s="10">
        <f t="shared" si="5"/>
        <v>0.1</v>
      </c>
      <c r="G124" s="11" t="str">
        <f t="shared" si="8"/>
        <v>Grossissement excessif</v>
      </c>
    </row>
    <row r="125" spans="1:7" s="4" customFormat="1" ht="12.75">
      <c r="A125" s="5" t="s">
        <v>53</v>
      </c>
      <c r="B125" s="4">
        <v>1.4</v>
      </c>
      <c r="C125" s="4">
        <f t="shared" si="6"/>
        <v>428.6</v>
      </c>
      <c r="D125" s="4">
        <v>82</v>
      </c>
      <c r="E125" s="4">
        <f t="shared" si="0"/>
        <v>11.5</v>
      </c>
      <c r="F125" s="5">
        <f t="shared" si="5"/>
        <v>0.1</v>
      </c>
      <c r="G125" s="4" t="str">
        <f t="shared" si="8"/>
        <v>Grossissement excessif</v>
      </c>
    </row>
    <row r="126" spans="1:7" s="4" customFormat="1" ht="12.75">
      <c r="A126" s="4" t="s">
        <v>54</v>
      </c>
      <c r="B126" s="4">
        <v>1.4</v>
      </c>
      <c r="C126" s="4">
        <f t="shared" si="6"/>
        <v>428.6</v>
      </c>
      <c r="D126" s="4">
        <v>70</v>
      </c>
      <c r="E126" s="4">
        <f aca="true" t="shared" si="10" ref="E126:E136">ROUND(60*D126/C126,1)</f>
        <v>9.8</v>
      </c>
      <c r="F126" s="5">
        <f t="shared" si="5"/>
        <v>0.1</v>
      </c>
      <c r="G126" s="4" t="str">
        <f t="shared" si="8"/>
        <v>Grossissement excessif</v>
      </c>
    </row>
    <row r="127" spans="1:7" s="4" customFormat="1" ht="12.75">
      <c r="A127" s="4" t="s">
        <v>135</v>
      </c>
      <c r="B127" s="4">
        <v>1.4</v>
      </c>
      <c r="C127" s="4">
        <f t="shared" si="6"/>
        <v>428.6</v>
      </c>
      <c r="D127" s="4">
        <v>65</v>
      </c>
      <c r="E127" s="4">
        <f t="shared" si="10"/>
        <v>9.1</v>
      </c>
      <c r="F127" s="5">
        <f t="shared" si="5"/>
        <v>0.1</v>
      </c>
      <c r="G127" s="4" t="str">
        <f t="shared" si="8"/>
        <v>Grossissement excessif</v>
      </c>
    </row>
    <row r="128" spans="1:7" s="11" customFormat="1" ht="12.75">
      <c r="A128" s="11" t="s">
        <v>109</v>
      </c>
      <c r="B128" s="11">
        <v>1.25</v>
      </c>
      <c r="C128" s="11">
        <f t="shared" si="6"/>
        <v>480</v>
      </c>
      <c r="D128" s="11">
        <v>82</v>
      </c>
      <c r="E128" s="11">
        <f t="shared" si="10"/>
        <v>10.3</v>
      </c>
      <c r="F128" s="10">
        <f t="shared" si="5"/>
        <v>0.1</v>
      </c>
      <c r="G128" s="11" t="str">
        <f t="shared" si="8"/>
        <v>Grossissement excessif</v>
      </c>
    </row>
    <row r="129" spans="1:7" s="8" customFormat="1" ht="12.75">
      <c r="A129" s="8" t="s">
        <v>84</v>
      </c>
      <c r="B129" s="8">
        <v>1.25</v>
      </c>
      <c r="C129" s="8">
        <f t="shared" si="6"/>
        <v>480</v>
      </c>
      <c r="D129" s="8">
        <v>82</v>
      </c>
      <c r="E129" s="8">
        <f t="shared" si="10"/>
        <v>10.3</v>
      </c>
      <c r="F129" s="9">
        <f t="shared" si="5"/>
        <v>0.1</v>
      </c>
      <c r="G129" s="8" t="str">
        <f t="shared" si="8"/>
        <v>Grossissement excessif</v>
      </c>
    </row>
    <row r="130" spans="1:7" s="8" customFormat="1" ht="12.75">
      <c r="A130" s="8" t="s">
        <v>52</v>
      </c>
      <c r="B130" s="8">
        <v>1.25</v>
      </c>
      <c r="C130" s="8">
        <f t="shared" si="6"/>
        <v>480</v>
      </c>
      <c r="D130" s="8">
        <v>70</v>
      </c>
      <c r="E130" s="8">
        <f t="shared" si="10"/>
        <v>8.8</v>
      </c>
      <c r="F130" s="9">
        <f t="shared" si="5"/>
        <v>0.1</v>
      </c>
      <c r="G130" s="8" t="str">
        <f t="shared" si="8"/>
        <v>Grossissement excessif</v>
      </c>
    </row>
    <row r="131" spans="1:7" s="8" customFormat="1" ht="12.75">
      <c r="A131" s="8" t="s">
        <v>138</v>
      </c>
      <c r="B131" s="8">
        <v>1.25</v>
      </c>
      <c r="C131" s="8">
        <f t="shared" si="6"/>
        <v>480</v>
      </c>
      <c r="D131" s="8">
        <v>65</v>
      </c>
      <c r="E131" s="8">
        <f t="shared" si="10"/>
        <v>8.1</v>
      </c>
      <c r="F131" s="9">
        <f t="shared" si="5"/>
        <v>0.1</v>
      </c>
      <c r="G131" s="8" t="str">
        <f t="shared" si="8"/>
        <v>Grossissement excessif</v>
      </c>
    </row>
    <row r="132" spans="1:7" s="4" customFormat="1" ht="12.75">
      <c r="A132" s="4" t="s">
        <v>110</v>
      </c>
      <c r="B132" s="4">
        <v>1</v>
      </c>
      <c r="C132" s="4">
        <f t="shared" si="6"/>
        <v>600</v>
      </c>
      <c r="D132" s="4">
        <v>82</v>
      </c>
      <c r="E132" s="4">
        <f t="shared" si="10"/>
        <v>8.2</v>
      </c>
      <c r="F132" s="5">
        <f t="shared" si="5"/>
        <v>0.1</v>
      </c>
      <c r="G132" s="4" t="str">
        <f t="shared" si="8"/>
        <v>Grossissement excessif</v>
      </c>
    </row>
    <row r="133" spans="1:7" s="8" customFormat="1" ht="12.75">
      <c r="A133" s="8" t="s">
        <v>85</v>
      </c>
      <c r="B133" s="8">
        <v>0.875</v>
      </c>
      <c r="C133" s="8">
        <f t="shared" si="6"/>
        <v>685.7</v>
      </c>
      <c r="D133" s="8">
        <v>82</v>
      </c>
      <c r="E133" s="8">
        <f t="shared" si="10"/>
        <v>7.2</v>
      </c>
      <c r="F133" s="9">
        <f t="shared" si="5"/>
        <v>0.1</v>
      </c>
      <c r="G133" s="8" t="str">
        <f t="shared" si="8"/>
        <v>Grossissement excessif</v>
      </c>
    </row>
    <row r="134" spans="1:7" s="8" customFormat="1" ht="12.75">
      <c r="A134" s="8" t="s">
        <v>86</v>
      </c>
      <c r="B134" s="8">
        <v>0.875</v>
      </c>
      <c r="C134" s="8">
        <f t="shared" si="6"/>
        <v>685.7</v>
      </c>
      <c r="D134" s="8">
        <v>70</v>
      </c>
      <c r="E134" s="8">
        <f t="shared" si="10"/>
        <v>6.1</v>
      </c>
      <c r="F134" s="9">
        <f t="shared" si="5"/>
        <v>0.1</v>
      </c>
      <c r="G134" s="8" t="str">
        <f t="shared" si="8"/>
        <v>Grossissement excessif</v>
      </c>
    </row>
    <row r="135" spans="1:7" s="8" customFormat="1" ht="12.75">
      <c r="A135" s="8" t="s">
        <v>136</v>
      </c>
      <c r="B135" s="8">
        <v>0.875</v>
      </c>
      <c r="C135" s="8">
        <f t="shared" si="6"/>
        <v>685.7</v>
      </c>
      <c r="D135" s="8">
        <v>65</v>
      </c>
      <c r="E135" s="8">
        <f>ROUND(60*D135/C135,1)</f>
        <v>5.7</v>
      </c>
      <c r="F135" s="9">
        <f t="shared" si="5"/>
        <v>0.1</v>
      </c>
      <c r="G135" s="8" t="str">
        <f>IF(F135&gt;$B$3,"Pupille de sortie trop grande",IF(OR(C135&gt;$B$4*$B$1,C135&gt;2*$B$5),"Grossissement excessif"))</f>
        <v>Grossissement excessif</v>
      </c>
    </row>
    <row r="136" spans="1:7" s="8" customFormat="1" ht="12.75">
      <c r="A136" s="8" t="s">
        <v>111</v>
      </c>
      <c r="B136" s="8">
        <v>0.625</v>
      </c>
      <c r="C136" s="8">
        <f t="shared" si="6"/>
        <v>960</v>
      </c>
      <c r="D136" s="8">
        <v>82</v>
      </c>
      <c r="E136" s="8">
        <f t="shared" si="10"/>
        <v>5.1</v>
      </c>
      <c r="F136" s="9">
        <f>ROUND(B136/$B$2*$B$1,1)</f>
        <v>0.1</v>
      </c>
      <c r="G136" s="8" t="str">
        <f t="shared" si="8"/>
        <v>Grossissement excessif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Z-bLuffer</dc:creator>
  <cp:keywords/>
  <dc:description/>
  <cp:lastModifiedBy>Brigitte Guérin</cp:lastModifiedBy>
  <cp:lastPrinted>2004-07-22T03:31:42Z</cp:lastPrinted>
  <dcterms:created xsi:type="dcterms:W3CDTF">2003-09-28T15:25:05Z</dcterms:created>
  <dcterms:modified xsi:type="dcterms:W3CDTF">2005-04-21T04:46:36Z</dcterms:modified>
  <cp:category/>
  <cp:version/>
  <cp:contentType/>
  <cp:contentStatus/>
</cp:coreProperties>
</file>