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545" windowWidth="14280" windowHeight="91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<sst xmlns="http://schemas.openxmlformats.org/spreadsheetml/2006/main" count="34" uniqueCount="23">
  <si>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COORDONNEES 2000.0</t>
  </si>
  <si>
    <t>a</t>
  </si>
  <si>
    <t>d</t>
  </si>
  <si>
    <t>h</t>
  </si>
  <si>
    <t>m</t>
  </si>
  <si>
    <t>s</t>
  </si>
  <si>
    <t>°</t>
  </si>
  <si>
    <t>"</t>
  </si>
  <si>
    <t xml:space="preserve"> '</t>
  </si>
  <si>
    <t>Date d'observation</t>
  </si>
  <si>
    <t>COORDONNEES</t>
  </si>
  <si>
    <t>Année</t>
  </si>
  <si>
    <t>Mois</t>
  </si>
  <si>
    <t>Jour</t>
  </si>
  <si>
    <t>Da</t>
  </si>
  <si>
    <r>
      <t>a</t>
    </r>
    <r>
      <rPr>
        <sz val="10"/>
        <rFont val="Symbol"/>
        <family val="1"/>
      </rPr>
      <t>2000</t>
    </r>
  </si>
  <si>
    <t>J</t>
  </si>
  <si>
    <t>A</t>
  </si>
  <si>
    <t>S</t>
  </si>
  <si>
    <t>n</t>
  </si>
  <si>
    <t>Dd</t>
  </si>
  <si>
    <r>
      <t>d</t>
    </r>
    <r>
      <rPr>
        <sz val="10"/>
        <rFont val="Symbol"/>
        <family val="1"/>
      </rPr>
      <t>2000</t>
    </r>
  </si>
  <si>
    <t>CORRECTION DE PRECESSION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</si>
</sst>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/yy;@"/>
    <numFmt numFmtId="166" formatCode="dd/mm/yy;@"/>
    <numFmt numFmtId="167" formatCode="0.000000"/>
    <numFmt numFmtId="168" formatCode="0.00000"/>
    <numFmt numFmtId="169" formatCode="0.0000"/>
    <numFmt numFmtId="170" formatCode="0.000"/>
    <numFmt numFmtId="171" formatCode="0.0"/>
  </numFmts>
  <fonts count="13">
    <font>
      <sz val="10"/>
      <name val="Arial"/>
      <family val="0"/>
    </font>
    <font>
      <sz val="16"/>
      <name val="Symbol"/>
      <family val="1"/>
    </font>
    <font>
      <sz val="8"/>
      <name val="Arial"/>
      <family val="0"/>
    </font>
    <font>
      <sz val="10"/>
      <name val="Symbol"/>
      <family val="1"/>
    </font>
    <font>
      <sz val="14"/>
      <name val="Symbol"/>
      <family val="1"/>
    </font>
    <font>
      <sz val="10"/>
      <color indexed="9"/>
      <name val="Arial"/>
      <family val="0"/>
    </font>
    <font>
      <b/>
      <sz val="10"/>
      <name val="Arial Unicode MS"/>
      <family val="2"/>
    </font>
    <font>
      <sz val="20"/>
      <name val="Arial Unicode MS"/>
      <family val="2"/>
    </font>
    <font>
      <sz val="12"/>
      <name val="Arial Unicode MS"/>
      <family val="2"/>
    </font>
    <font>
      <b/>
      <sz val="12"/>
      <color indexed="57"/>
      <name val="Arial Unicode MS"/>
      <family val="2"/>
    </font>
    <font>
      <b/>
      <sz val="12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166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3" borderId="0" xfId="0" applyFill="1" applyAlignment="1">
      <alignment/>
    </xf>
    <xf numFmtId="0" fontId="6" fillId="2" borderId="4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/>
    </xf>
    <xf numFmtId="165" fontId="8" fillId="0" borderId="3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showGridLines="0" showRowColHeaders="0" tabSelected="1" showOutlineSymbols="0" workbookViewId="0" topLeftCell="A1">
      <selection activeCell="I12" sqref="I12"/>
    </sheetView>
  </sheetViews>
  <sheetFormatPr defaultColWidth="11.421875" defaultRowHeight="12.75"/>
  <cols>
    <col min="1" max="1" width="20.7109375" style="0" customWidth="1"/>
    <col min="3" max="3" width="14.140625" style="0" customWidth="1"/>
    <col min="6" max="6" width="2.140625" style="0" customWidth="1"/>
    <col min="8" max="8" width="15.28125" style="0" bestFit="1" customWidth="1"/>
    <col min="10" max="10" width="11.421875" style="0" hidden="1" customWidth="1"/>
    <col min="12" max="13" width="11.421875" style="0" hidden="1" customWidth="1"/>
  </cols>
  <sheetData>
    <row r="1" ht="29.25">
      <c r="B1" s="17" t="s">
        <v>22</v>
      </c>
    </row>
    <row r="2" ht="12.75" hidden="1"/>
    <row r="3" ht="12.75" hidden="1"/>
    <row r="4" spans="2:13" ht="12.75">
      <c r="B4" s="15"/>
      <c r="C4" s="15"/>
      <c r="D4" s="15"/>
      <c r="E4" s="15"/>
      <c r="F4" s="15"/>
      <c r="G4" s="15"/>
      <c r="H4" s="15"/>
      <c r="I4" s="15"/>
      <c r="J4" s="15"/>
      <c r="K4" s="40"/>
      <c r="L4" s="40"/>
      <c r="M4" s="40"/>
    </row>
    <row r="6" spans="2:7" ht="15">
      <c r="B6" s="16" t="s">
        <v>0</v>
      </c>
      <c r="C6" s="11"/>
      <c r="G6" s="12">
        <v>36526</v>
      </c>
    </row>
    <row r="7" spans="3:7" ht="21.75">
      <c r="C7" s="1"/>
      <c r="D7" s="1"/>
      <c r="E7" s="1"/>
      <c r="F7" s="33"/>
      <c r="G7" s="1"/>
    </row>
    <row r="8" spans="3:7" ht="22.5" thickBot="1">
      <c r="C8" s="1" t="s">
        <v>15</v>
      </c>
      <c r="D8" s="1"/>
      <c r="E8" s="1"/>
      <c r="F8" s="33"/>
      <c r="G8" s="9" t="s">
        <v>21</v>
      </c>
    </row>
    <row r="9" spans="3:9" ht="17.25">
      <c r="C9" s="18" t="s">
        <v>3</v>
      </c>
      <c r="D9" s="19" t="s">
        <v>4</v>
      </c>
      <c r="E9" s="20" t="s">
        <v>5</v>
      </c>
      <c r="F9" s="26"/>
      <c r="G9" s="18" t="s">
        <v>6</v>
      </c>
      <c r="H9" s="19" t="s">
        <v>8</v>
      </c>
      <c r="I9" s="20" t="s">
        <v>7</v>
      </c>
    </row>
    <row r="10" spans="3:9" ht="15" customHeight="1" thickBot="1">
      <c r="C10" s="36">
        <v>2</v>
      </c>
      <c r="D10" s="37">
        <v>22</v>
      </c>
      <c r="E10" s="38">
        <v>39.6</v>
      </c>
      <c r="F10" s="34"/>
      <c r="G10" s="36">
        <v>43</v>
      </c>
      <c r="H10" s="37">
        <v>2</v>
      </c>
      <c r="I10" s="38">
        <v>8</v>
      </c>
    </row>
    <row r="11" spans="3:9" ht="12.75" hidden="1">
      <c r="C11" s="6"/>
      <c r="D11" s="6"/>
      <c r="E11" s="6">
        <f>RADIANS(+C10*15+D10/60*15+E10/3600*15)</f>
        <v>0.6224716777237776</v>
      </c>
      <c r="F11" s="6"/>
      <c r="G11" s="6"/>
      <c r="H11" s="6"/>
      <c r="I11" s="6">
        <f>RADIANS(+G10+H10/60+I10/3600)</f>
        <v>0.7511121398693819</v>
      </c>
    </row>
    <row r="12" ht="12.75">
      <c r="F12" s="6"/>
    </row>
    <row r="13" spans="2:6" ht="15">
      <c r="B13" s="16" t="s">
        <v>9</v>
      </c>
      <c r="C13" s="11"/>
      <c r="F13" s="6"/>
    </row>
    <row r="14" spans="3:10" ht="17.25">
      <c r="C14" s="21"/>
      <c r="D14" s="21"/>
      <c r="E14" s="21"/>
      <c r="F14" s="27"/>
      <c r="G14" s="21"/>
      <c r="H14" s="26"/>
      <c r="I14" s="27"/>
      <c r="J14" s="3"/>
    </row>
    <row r="15" spans="3:13" ht="17.25">
      <c r="C15" s="22" t="s">
        <v>11</v>
      </c>
      <c r="D15" s="22" t="s">
        <v>12</v>
      </c>
      <c r="E15" s="22" t="s">
        <v>13</v>
      </c>
      <c r="F15" s="26"/>
      <c r="G15" s="23"/>
      <c r="H15" s="28" t="s">
        <v>16</v>
      </c>
      <c r="I15" s="28" t="s">
        <v>17</v>
      </c>
      <c r="J15" s="7" t="s">
        <v>18</v>
      </c>
      <c r="L15" s="8" t="s">
        <v>4</v>
      </c>
      <c r="M15" s="5">
        <f>4612.4362+2.79312*J16-0.00278*J16^2</f>
        <v>4612.603777192</v>
      </c>
    </row>
    <row r="16" spans="3:13" ht="17.25">
      <c r="C16" s="39">
        <v>2006</v>
      </c>
      <c r="D16" s="39">
        <v>1</v>
      </c>
      <c r="E16" s="39">
        <v>1</v>
      </c>
      <c r="F16" s="34"/>
      <c r="G16" s="24">
        <f>+DATE(C16,D16,E16)</f>
        <v>38718</v>
      </c>
      <c r="H16" s="25">
        <f>G16-G6-0.5</f>
        <v>2191.5</v>
      </c>
      <c r="I16" s="22">
        <f>H16/365.25</f>
        <v>6</v>
      </c>
      <c r="J16" s="4">
        <f>+I16/100</f>
        <v>0.06</v>
      </c>
      <c r="L16" s="5" t="s">
        <v>19</v>
      </c>
      <c r="M16" s="5">
        <f>2004.3109-0.8533*J16-0.000217*J16^2</f>
        <v>2004.2597012187998</v>
      </c>
    </row>
    <row r="17" ht="12.75">
      <c r="F17" s="6"/>
    </row>
    <row r="18" spans="2:6" ht="15">
      <c r="B18" s="16" t="s">
        <v>10</v>
      </c>
      <c r="C18" s="11"/>
      <c r="F18" s="6"/>
    </row>
    <row r="19" ht="12.75">
      <c r="F19" s="6"/>
    </row>
    <row r="20" spans="3:7" ht="22.5" thickBot="1">
      <c r="C20" s="1" t="s">
        <v>1</v>
      </c>
      <c r="D20" s="1"/>
      <c r="E20" s="1"/>
      <c r="F20" s="33"/>
      <c r="G20" s="1" t="s">
        <v>2</v>
      </c>
    </row>
    <row r="21" spans="3:9" ht="17.25">
      <c r="C21" s="18" t="s">
        <v>3</v>
      </c>
      <c r="D21" s="19" t="s">
        <v>4</v>
      </c>
      <c r="E21" s="20" t="s">
        <v>5</v>
      </c>
      <c r="F21" s="26"/>
      <c r="G21" s="18" t="s">
        <v>6</v>
      </c>
      <c r="H21" s="19" t="s">
        <v>8</v>
      </c>
      <c r="I21" s="20" t="s">
        <v>7</v>
      </c>
    </row>
    <row r="22" spans="3:9" ht="18" thickBot="1">
      <c r="C22" s="29">
        <f>+C24</f>
        <v>2</v>
      </c>
      <c r="D22" s="30">
        <f>+D26</f>
        <v>23</v>
      </c>
      <c r="E22" s="31">
        <f>+E26</f>
        <v>2.414691581152823</v>
      </c>
      <c r="F22" s="35"/>
      <c r="G22" s="32">
        <f>+G24</f>
        <v>43</v>
      </c>
      <c r="H22" s="30">
        <f>+H26</f>
        <v>3</v>
      </c>
      <c r="I22" s="31">
        <f>+I26</f>
        <v>45.70042590593839</v>
      </c>
    </row>
    <row r="24" spans="3:9" ht="12.75" hidden="1">
      <c r="C24" s="10">
        <f>+C10+D25</f>
        <v>2</v>
      </c>
      <c r="D24">
        <f>+D10+E25</f>
        <v>23</v>
      </c>
      <c r="E24" s="2">
        <f>+E10+I30/15</f>
        <v>62.41469158115282</v>
      </c>
      <c r="F24" s="2"/>
      <c r="G24">
        <f>+G10+H25</f>
        <v>43</v>
      </c>
      <c r="H24">
        <f>+H10+I25</f>
        <v>3</v>
      </c>
      <c r="I24" s="2">
        <f>+I10+I31</f>
        <v>105.70042590593839</v>
      </c>
    </row>
    <row r="25" spans="3:9" ht="12.75" hidden="1">
      <c r="C25" s="10"/>
      <c r="D25">
        <f>+INT(D24/60)</f>
        <v>0</v>
      </c>
      <c r="E25">
        <f>+INT(E24/60)</f>
        <v>1</v>
      </c>
      <c r="H25">
        <f>+INT(H24/60)</f>
        <v>0</v>
      </c>
      <c r="I25">
        <f>+INT(I24/60)</f>
        <v>1</v>
      </c>
    </row>
    <row r="26" spans="3:9" ht="12.75" hidden="1">
      <c r="C26" s="10"/>
      <c r="D26" s="2">
        <f>+MOD(D24,60)</f>
        <v>23</v>
      </c>
      <c r="E26" s="2">
        <f>+MOD(E24,60)</f>
        <v>2.414691581152823</v>
      </c>
      <c r="F26" s="2"/>
      <c r="G26" s="2"/>
      <c r="H26" s="2">
        <f>+MOD(H24,60)</f>
        <v>3</v>
      </c>
      <c r="I26" s="2">
        <f>+MOD(I24,60)</f>
        <v>45.70042590593839</v>
      </c>
    </row>
    <row r="27" ht="12.75" hidden="1"/>
    <row r="28" ht="12.75" hidden="1"/>
    <row r="30" spans="8:11" ht="12.75">
      <c r="H30" s="13" t="s">
        <v>14</v>
      </c>
      <c r="I30" s="14">
        <f>(M15/100+M16/100*SIN(E11)*TAN(I11))*I16</f>
        <v>342.2203737172923</v>
      </c>
      <c r="J30" t="s">
        <v>7</v>
      </c>
      <c r="K30" t="s">
        <v>7</v>
      </c>
    </row>
    <row r="31" spans="8:11" ht="12.75">
      <c r="H31" s="13" t="s">
        <v>20</v>
      </c>
      <c r="I31" s="14">
        <f>(+M16/100*COS(E11))*I16</f>
        <v>97.70042590593839</v>
      </c>
      <c r="J31" t="s">
        <v>7</v>
      </c>
      <c r="K31" t="s">
        <v>7</v>
      </c>
    </row>
  </sheetData>
  <printOptions/>
  <pageMargins left="0.75" right="0.75" top="1" bottom="1" header="0.4921259845" footer="0.4921259845"/>
  <pageSetup horizontalDpi="300" verticalDpi="300" orientation="portrait" paperSize="9" r:id="rId1"/>
  <ignoredErrors>
    <ignoredError sqref="E24 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</dc:creator>
  <cp:keywords/>
  <dc:description/>
  <cp:lastModifiedBy>SUD</cp:lastModifiedBy>
  <dcterms:created xsi:type="dcterms:W3CDTF">2006-09-13T17:09:08Z</dcterms:created>
  <dcterms:modified xsi:type="dcterms:W3CDTF">2006-11-27T17:22:05Z</dcterms:modified>
  <cp:category/>
  <cp:version/>
  <cp:contentType/>
  <cp:contentStatus/>
</cp:coreProperties>
</file>