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xr:revisionPtr revIDLastSave="0" documentId="13_ncr:1_{8519916D-0AF0-49D6-8173-9C754879DF9F}" xr6:coauthVersionLast="47" xr6:coauthVersionMax="47" xr10:uidLastSave="{00000000-0000-0000-0000-000000000000}"/>
  <bookViews>
    <workbookView xWindow="2520" yWindow="492" windowWidth="34368" windowHeight="22560" xr2:uid="{00000000-000D-0000-FFFF-FFFF00000000}"/>
  </bookViews>
  <sheets>
    <sheet name="Calcul coro" sheetId="2" r:id="rId1"/>
    <sheet name="Bibliographie" sheetId="5" r:id="rId2"/>
    <sheet name="taille soleil" sheetId="4" r:id="rId3"/>
    <sheet name="version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C28" i="2" l="1"/>
  <c r="G33" i="2" l="1"/>
  <c r="G36" i="2" l="1"/>
  <c r="G38" i="2"/>
  <c r="G41" i="2" s="1"/>
  <c r="G46" i="2" s="1"/>
  <c r="G39" i="2" l="1"/>
  <c r="G44" i="2" s="1"/>
  <c r="G45" i="2" s="1"/>
  <c r="C27" i="2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" i="4"/>
  <c r="G31" i="2"/>
  <c r="G30" i="2"/>
  <c r="G29" i="2"/>
  <c r="G28" i="2"/>
  <c r="G27" i="2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3" i="4"/>
  <c r="G25" i="2"/>
  <c r="C35" i="2" s="1"/>
  <c r="G26" i="2"/>
  <c r="G34" i="2"/>
  <c r="G35" i="2" s="1"/>
  <c r="G42" i="2" l="1"/>
  <c r="H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</author>
  </authors>
  <commentList>
    <comment ref="C33" authorId="0" shapeId="0" xr:uid="{B6CF69D0-C010-4250-832E-5BBFC208861D}">
      <text>
        <r>
          <rPr>
            <sz val="9"/>
            <color indexed="81"/>
            <rFont val="Tahoma"/>
            <family val="2"/>
          </rPr>
          <t>Pour une lentille convergente, mettre une valeur positive.
Indication: pour que le coronographe soit réalisable, il faut typiquement que la focale de O2 soit d'environ 75% à 80% de celle de O'3.</t>
        </r>
      </text>
    </comment>
    <comment ref="G35" authorId="0" shapeId="0" xr:uid="{0A7F804D-5149-4ABB-8E5B-09849587B8B6}">
      <text>
        <r>
          <rPr>
            <sz val="9"/>
            <color indexed="81"/>
            <rFont val="Tahoma"/>
            <family val="2"/>
          </rPr>
          <t>=85% de l'image de O1. Ce n'est qu'une indication qui peut varier en fonction de la qualité du ciel.</t>
        </r>
      </text>
    </comment>
    <comment ref="C36" authorId="0" shapeId="0" xr:uid="{01714CBD-C227-4879-BD5D-8BFF596AD08F}">
      <text>
        <r>
          <rPr>
            <sz val="9"/>
            <color indexed="81"/>
            <rFont val="Tahoma"/>
            <family val="2"/>
          </rPr>
          <t>Ce Ø central non utile de la lentille O2 permet d'installer le dispositif de fixation du disque occulteur.</t>
        </r>
      </text>
    </comment>
    <comment ref="G38" authorId="0" shapeId="0" xr:uid="{F1F29526-FA9C-4996-BB21-F48AF8CAAA5E}">
      <text>
        <r>
          <rPr>
            <sz val="9"/>
            <color indexed="81"/>
            <rFont val="Tahoma"/>
            <family val="2"/>
          </rPr>
          <t>Une valeur négative est normale. Elle indique que l'image se trouve à gauche de la lentille O2</t>
        </r>
      </text>
    </comment>
  </commentList>
</comments>
</file>

<file path=xl/sharedStrings.xml><?xml version="1.0" encoding="utf-8"?>
<sst xmlns="http://schemas.openxmlformats.org/spreadsheetml/2006/main" count="91" uniqueCount="64">
  <si>
    <t>Calculs coronographe</t>
  </si>
  <si>
    <t>mm</t>
  </si>
  <si>
    <t>Longeur focale lentille O2</t>
  </si>
  <si>
    <t>Données</t>
  </si>
  <si>
    <t>Résultats</t>
  </si>
  <si>
    <t>Longueur focale O3'</t>
  </si>
  <si>
    <t>min</t>
  </si>
  <si>
    <t>seconde</t>
  </si>
  <si>
    <t>deg</t>
  </si>
  <si>
    <t>date</t>
  </si>
  <si>
    <t>degres</t>
  </si>
  <si>
    <t>rapport f/d</t>
  </si>
  <si>
    <t>"A" Distance cône - O2</t>
  </si>
  <si>
    <t>Focale résultante de l'instrument</t>
  </si>
  <si>
    <t>Ø max soleil</t>
  </si>
  <si>
    <t>Ø mini soleil</t>
  </si>
  <si>
    <t>grandissement image cône</t>
  </si>
  <si>
    <t>Position image du cone donné par O2</t>
  </si>
  <si>
    <t>! Coro non réalisable</t>
  </si>
  <si>
    <t>Ø utile diaphragme de Lyot</t>
  </si>
  <si>
    <t>Ø image de O1</t>
  </si>
  <si>
    <t>Diametre objectif O1</t>
  </si>
  <si>
    <t>"F": Focale objectif O1</t>
  </si>
  <si>
    <t>Ø disque n°1 (11 Mai - 31 Aout)</t>
  </si>
  <si>
    <t xml:space="preserve">Ø disque n°2 (12 Avril – 10 Mai et 1 Septembre – 28 Septembre) </t>
  </si>
  <si>
    <t>Ø disque n°3 (17 Mars – 11 Avril et 29 Septembre – 24 Octobre)</t>
  </si>
  <si>
    <t>Ø disque n°4 (14 Février – 16 Mars et 25 Octobre – 24 Novembre)</t>
  </si>
  <si>
    <t>Ø disque n°5 (25 Novembre – 13 Février)</t>
  </si>
  <si>
    <t>Diamètre du Soleil au foyer</t>
  </si>
  <si>
    <t>Longueur totale de l'instrument (O1 - foyer final)</t>
  </si>
  <si>
    <t>Position reflet interne singlet</t>
  </si>
  <si>
    <t>Position diaphragme - pastille cache reflet</t>
  </si>
  <si>
    <t>v20200511</t>
  </si>
  <si>
    <t>Ø minimum utile lentille O2</t>
  </si>
  <si>
    <t>Longueur focale O3"</t>
  </si>
  <si>
    <t>Distance O3' - O''3</t>
  </si>
  <si>
    <t>"C", distance O'3 / O2</t>
  </si>
  <si>
    <t>Distance diaph - O'3 (C-B)</t>
  </si>
  <si>
    <r>
      <t>Les cases grisées sont des résultats de calcul ou des commentaires. Seules les cases blanches doivent être changées.
La focale de O2 doit être d'environ 75% de celle de O'3. Cela permet d'avoir le diaphragme placé assez proche de O'3, ce qui diminue le Ø utile du bloc O'3-H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-O''3. Au besoin, ajuster la longueur "A" entre le cône et la lentille O2 de façon à avoir aussi le diaphragme assez proche de O'3.
Les cases de couleur saumon, ne sont à prendre en compte, que lors du calcul avec un objectif O1 fait d'une lentille simple plan convexe asphérisée.
Patrick Sogorb. patrick.sogorb@gmail.com</t>
    </r>
  </si>
  <si>
    <t>Livres:</t>
  </si>
  <si>
    <t>Guide de l'observateur tome 1, par Patrick Martinez</t>
  </si>
  <si>
    <t>Astronomie Solaire, par Christian Validrich</t>
  </si>
  <si>
    <t>Pages web:</t>
  </si>
  <si>
    <t>http://astrosurf.com/sogorb/coro/coro.html</t>
  </si>
  <si>
    <t>http://astrosurf.com/rondi/coro/coro.htm</t>
  </si>
  <si>
    <t>http://serge.bertorello.free.fr/corono/corono.html</t>
  </si>
  <si>
    <t>http://www.astrosurf.com/alcyoneastro/coro/coronographe.html</t>
  </si>
  <si>
    <t>Conception et construction de télescopes et astrographes amateurs, par Charles Rydel (ch 19 "Fabrication d'une lentille plan convexe de grand Ø destinée à l'observation u Soleil en lumière monochromatiqueé, par JM Lecleire et ch 45, "Construction d'un coronographe" par André et Sylvain Rondi)</t>
  </si>
  <si>
    <t>Historique des versions</t>
  </si>
  <si>
    <t>v20181123</t>
  </si>
  <si>
    <t>Versions</t>
  </si>
  <si>
    <t>Modifs</t>
  </si>
  <si>
    <t>v20200402</t>
  </si>
  <si>
    <t>v20200508</t>
  </si>
  <si>
    <t>Correction d'une erreur de calcul.</t>
  </si>
  <si>
    <t>Ajouts calculs: Ø lentille O2, Ø utile diaph de Lyot, longueur instrument.</t>
  </si>
  <si>
    <t>Ajouts calculs: reflet et cache reflet pour objectif singlet plan-convexe, Ø du soleil au foyer.</t>
  </si>
  <si>
    <t>Mise en forme, ajout bibliographie.</t>
  </si>
  <si>
    <t>v20151215</t>
  </si>
  <si>
    <t>Utilisation de la feuille Excel d'André et Sylvain Rondi et adaptations</t>
  </si>
  <si>
    <t>v20200519</t>
  </si>
  <si>
    <t>Ajout Ø non utile O2</t>
  </si>
  <si>
    <t>Ø max non utile de lentille O2</t>
  </si>
  <si>
    <t>"B" distance O2-diaphragme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</si>
</sst>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65" fontId="0" fillId="2" borderId="1" xfId="0" applyNumberFormat="1" applyFill="1" applyBorder="1"/>
    <xf numFmtId="0" fontId="1" fillId="2" borderId="1" xfId="0" applyFont="1" applyFill="1" applyBorder="1"/>
    <xf numFmtId="2" fontId="0" fillId="2" borderId="1" xfId="0" applyNumberFormat="1" applyFill="1" applyBorder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1" fillId="4" borderId="1" xfId="0" applyFont="1" applyFill="1" applyBorder="1"/>
    <xf numFmtId="0" fontId="0" fillId="0" borderId="0" xfId="0" applyFill="1"/>
    <xf numFmtId="0" fontId="7" fillId="0" borderId="0" xfId="0" applyFont="1"/>
    <xf numFmtId="0" fontId="1" fillId="0" borderId="0" xfId="0" applyFont="1" applyAlignment="1">
      <alignment wrapText="1"/>
    </xf>
    <xf numFmtId="0" fontId="5" fillId="0" borderId="5" xfId="0" applyFont="1" applyBorder="1"/>
    <xf numFmtId="165" fontId="0" fillId="2" borderId="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Diametre</a:t>
            </a:r>
            <a:r>
              <a:rPr lang="fr-FR" baseline="0"/>
              <a:t> apparent du Soleil (en ° et decimales de °)</a:t>
            </a:r>
            <a:endParaRPr lang="fr-FR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0797666568999E-2"/>
          <c:y val="8.0411910392094332E-2"/>
          <c:w val="0.93862007509612322"/>
          <c:h val="0.8281013459485998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'taille soleil'!$B$3:$B$469</c:f>
              <c:numCache>
                <c:formatCode>d\-mmm</c:formatCode>
                <c:ptCount val="467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xVal>
          <c:yVal>
            <c:numRef>
              <c:f>'taille soleil'!$G$3:$G$469</c:f>
              <c:numCache>
                <c:formatCode>0.00000</c:formatCode>
                <c:ptCount val="467"/>
                <c:pt idx="0">
                  <c:v>0.54216666666666669</c:v>
                </c:pt>
                <c:pt idx="1">
                  <c:v>0.54216666666666669</c:v>
                </c:pt>
                <c:pt idx="2">
                  <c:v>0.54216666666666669</c:v>
                </c:pt>
                <c:pt idx="3">
                  <c:v>0.54216666666666669</c:v>
                </c:pt>
                <c:pt idx="4">
                  <c:v>0.54216666666666669</c:v>
                </c:pt>
                <c:pt idx="5">
                  <c:v>0.54213888888888884</c:v>
                </c:pt>
                <c:pt idx="6">
                  <c:v>0.54213888888888884</c:v>
                </c:pt>
                <c:pt idx="7">
                  <c:v>0.54213888888888884</c:v>
                </c:pt>
                <c:pt idx="8">
                  <c:v>0.5421111111111111</c:v>
                </c:pt>
                <c:pt idx="9">
                  <c:v>0.5421111111111111</c:v>
                </c:pt>
                <c:pt idx="10">
                  <c:v>0.54208333333333336</c:v>
                </c:pt>
                <c:pt idx="11">
                  <c:v>0.54205555555555551</c:v>
                </c:pt>
                <c:pt idx="12">
                  <c:v>0.54205555555555551</c:v>
                </c:pt>
                <c:pt idx="13">
                  <c:v>0.54202777777777778</c:v>
                </c:pt>
                <c:pt idx="14">
                  <c:v>0.54200000000000004</c:v>
                </c:pt>
                <c:pt idx="15">
                  <c:v>0.54197222222222219</c:v>
                </c:pt>
                <c:pt idx="16">
                  <c:v>0.54194444444444445</c:v>
                </c:pt>
                <c:pt idx="17">
                  <c:v>0.54191666666666671</c:v>
                </c:pt>
                <c:pt idx="18">
                  <c:v>0.54186111111111113</c:v>
                </c:pt>
                <c:pt idx="19">
                  <c:v>0.54183333333333328</c:v>
                </c:pt>
                <c:pt idx="20">
                  <c:v>0.5417777777777778</c:v>
                </c:pt>
                <c:pt idx="21">
                  <c:v>0.54174999999999995</c:v>
                </c:pt>
                <c:pt idx="22">
                  <c:v>0.54169444444444448</c:v>
                </c:pt>
                <c:pt idx="23">
                  <c:v>0.54163888888888889</c:v>
                </c:pt>
                <c:pt idx="24">
                  <c:v>0.54158333333333331</c:v>
                </c:pt>
                <c:pt idx="25">
                  <c:v>0.54152777777777772</c:v>
                </c:pt>
                <c:pt idx="26">
                  <c:v>0.54147222222222224</c:v>
                </c:pt>
                <c:pt idx="27">
                  <c:v>0.54138888888888892</c:v>
                </c:pt>
                <c:pt idx="28">
                  <c:v>0.54133333333333333</c:v>
                </c:pt>
                <c:pt idx="29">
                  <c:v>0.54125000000000001</c:v>
                </c:pt>
                <c:pt idx="30">
                  <c:v>0.54119444444444442</c:v>
                </c:pt>
                <c:pt idx="31">
                  <c:v>0.5411111111111111</c:v>
                </c:pt>
                <c:pt idx="32">
                  <c:v>0.54102777777777777</c:v>
                </c:pt>
                <c:pt idx="33">
                  <c:v>0.54094444444444445</c:v>
                </c:pt>
                <c:pt idx="34">
                  <c:v>0.54086111111111113</c:v>
                </c:pt>
                <c:pt idx="35">
                  <c:v>0.5407777777777778</c:v>
                </c:pt>
                <c:pt idx="36">
                  <c:v>0.54069444444444448</c:v>
                </c:pt>
                <c:pt idx="37">
                  <c:v>0.5405833333333333</c:v>
                </c:pt>
                <c:pt idx="38">
                  <c:v>0.54049999999999998</c:v>
                </c:pt>
                <c:pt idx="39">
                  <c:v>0.54041666666666666</c:v>
                </c:pt>
                <c:pt idx="40">
                  <c:v>0.54030555555555559</c:v>
                </c:pt>
                <c:pt idx="41">
                  <c:v>0.54022222222222216</c:v>
                </c:pt>
                <c:pt idx="42">
                  <c:v>0.54013888888888884</c:v>
                </c:pt>
                <c:pt idx="43">
                  <c:v>0.54002777777777777</c:v>
                </c:pt>
                <c:pt idx="44">
                  <c:v>0.53991666666666671</c:v>
                </c:pt>
                <c:pt idx="45">
                  <c:v>0.53983333333333328</c:v>
                </c:pt>
                <c:pt idx="46">
                  <c:v>0.53972222222222221</c:v>
                </c:pt>
                <c:pt idx="47">
                  <c:v>0.53961111111111115</c:v>
                </c:pt>
                <c:pt idx="48">
                  <c:v>0.53949999999999998</c:v>
                </c:pt>
                <c:pt idx="49">
                  <c:v>0.53938888888888892</c:v>
                </c:pt>
                <c:pt idx="50">
                  <c:v>0.53927777777777774</c:v>
                </c:pt>
                <c:pt idx="51">
                  <c:v>0.53916666666666668</c:v>
                </c:pt>
                <c:pt idx="52">
                  <c:v>0.53905555555555551</c:v>
                </c:pt>
                <c:pt idx="53">
                  <c:v>0.53894444444444445</c:v>
                </c:pt>
                <c:pt idx="54">
                  <c:v>0.53880555555555554</c:v>
                </c:pt>
                <c:pt idx="55">
                  <c:v>0.53869444444444448</c:v>
                </c:pt>
                <c:pt idx="56">
                  <c:v>0.53855555555555557</c:v>
                </c:pt>
                <c:pt idx="57">
                  <c:v>0.53844444444444439</c:v>
                </c:pt>
                <c:pt idx="58">
                  <c:v>0.53830555555555559</c:v>
                </c:pt>
                <c:pt idx="59">
                  <c:v>0.53813888888888883</c:v>
                </c:pt>
                <c:pt idx="60">
                  <c:v>0.53802777777777777</c:v>
                </c:pt>
                <c:pt idx="61">
                  <c:v>0.53788888888888886</c:v>
                </c:pt>
                <c:pt idx="62">
                  <c:v>0.53774999999999995</c:v>
                </c:pt>
                <c:pt idx="63">
                  <c:v>0.53761111111111115</c:v>
                </c:pt>
                <c:pt idx="64">
                  <c:v>0.53749999999999998</c:v>
                </c:pt>
                <c:pt idx="65">
                  <c:v>0.53736111111111107</c:v>
                </c:pt>
                <c:pt idx="66">
                  <c:v>0.53722222222222227</c:v>
                </c:pt>
                <c:pt idx="67">
                  <c:v>0.53705555555555551</c:v>
                </c:pt>
                <c:pt idx="68">
                  <c:v>0.53691666666666671</c:v>
                </c:pt>
                <c:pt idx="69">
                  <c:v>0.5367777777777778</c:v>
                </c:pt>
                <c:pt idx="70">
                  <c:v>0.53663888888888889</c:v>
                </c:pt>
                <c:pt idx="71">
                  <c:v>0.53647222222222224</c:v>
                </c:pt>
                <c:pt idx="72">
                  <c:v>0.53633333333333333</c:v>
                </c:pt>
                <c:pt idx="73">
                  <c:v>0.53619444444444442</c:v>
                </c:pt>
                <c:pt idx="74">
                  <c:v>0.53602777777777777</c:v>
                </c:pt>
                <c:pt idx="75">
                  <c:v>0.53588888888888886</c:v>
                </c:pt>
                <c:pt idx="76">
                  <c:v>0.53572222222222221</c:v>
                </c:pt>
                <c:pt idx="77">
                  <c:v>0.5355833333333333</c:v>
                </c:pt>
                <c:pt idx="78">
                  <c:v>0.53544444444444439</c:v>
                </c:pt>
                <c:pt idx="79">
                  <c:v>0.53527777777777774</c:v>
                </c:pt>
                <c:pt idx="80">
                  <c:v>0.53513888888888883</c:v>
                </c:pt>
                <c:pt idx="81">
                  <c:v>0.53500000000000003</c:v>
                </c:pt>
                <c:pt idx="82">
                  <c:v>0.53483333333333327</c:v>
                </c:pt>
                <c:pt idx="83">
                  <c:v>0.53469444444444447</c:v>
                </c:pt>
                <c:pt idx="84">
                  <c:v>0.53452777777777782</c:v>
                </c:pt>
                <c:pt idx="85">
                  <c:v>0.53438888888888891</c:v>
                </c:pt>
                <c:pt idx="86">
                  <c:v>0.53425</c:v>
                </c:pt>
                <c:pt idx="87">
                  <c:v>0.53408333333333335</c:v>
                </c:pt>
                <c:pt idx="88">
                  <c:v>0.53394444444444444</c:v>
                </c:pt>
                <c:pt idx="89">
                  <c:v>0.53380555555555553</c:v>
                </c:pt>
                <c:pt idx="90">
                  <c:v>0.53363888888888888</c:v>
                </c:pt>
                <c:pt idx="91">
                  <c:v>0.53349999999999997</c:v>
                </c:pt>
                <c:pt idx="92">
                  <c:v>0.53333333333333333</c:v>
                </c:pt>
                <c:pt idx="93">
                  <c:v>0.53319444444444453</c:v>
                </c:pt>
                <c:pt idx="94">
                  <c:v>0.53302777777777788</c:v>
                </c:pt>
                <c:pt idx="95">
                  <c:v>0.53288888888888897</c:v>
                </c:pt>
                <c:pt idx="96">
                  <c:v>0.53272222222222232</c:v>
                </c:pt>
                <c:pt idx="97">
                  <c:v>0.53258333333333341</c:v>
                </c:pt>
                <c:pt idx="98">
                  <c:v>0.53241666666666676</c:v>
                </c:pt>
                <c:pt idx="99">
                  <c:v>0.53227777777777785</c:v>
                </c:pt>
                <c:pt idx="100">
                  <c:v>0.5321111111111112</c:v>
                </c:pt>
                <c:pt idx="101">
                  <c:v>0.53194444444444444</c:v>
                </c:pt>
                <c:pt idx="102">
                  <c:v>0.53180555555555564</c:v>
                </c:pt>
                <c:pt idx="103">
                  <c:v>0.53163888888888899</c:v>
                </c:pt>
                <c:pt idx="104">
                  <c:v>0.53150000000000008</c:v>
                </c:pt>
                <c:pt idx="105">
                  <c:v>0.53133333333333344</c:v>
                </c:pt>
                <c:pt idx="106">
                  <c:v>0.53119444444444452</c:v>
                </c:pt>
                <c:pt idx="107">
                  <c:v>0.53105555555555561</c:v>
                </c:pt>
                <c:pt idx="108">
                  <c:v>0.53088888888888897</c:v>
                </c:pt>
                <c:pt idx="109">
                  <c:v>0.53075000000000006</c:v>
                </c:pt>
                <c:pt idx="110">
                  <c:v>0.53061111111111114</c:v>
                </c:pt>
                <c:pt idx="111">
                  <c:v>0.53047222222222223</c:v>
                </c:pt>
                <c:pt idx="112">
                  <c:v>0.53033333333333343</c:v>
                </c:pt>
                <c:pt idx="113">
                  <c:v>0.53019444444444452</c:v>
                </c:pt>
                <c:pt idx="114">
                  <c:v>0.53005555555555561</c:v>
                </c:pt>
                <c:pt idx="115">
                  <c:v>0.5299166666666667</c:v>
                </c:pt>
                <c:pt idx="116">
                  <c:v>0.52977777777777779</c:v>
                </c:pt>
                <c:pt idx="117">
                  <c:v>0.52963888888888899</c:v>
                </c:pt>
                <c:pt idx="118">
                  <c:v>0.52950000000000008</c:v>
                </c:pt>
                <c:pt idx="119">
                  <c:v>0.52936111111111117</c:v>
                </c:pt>
                <c:pt idx="120">
                  <c:v>0.52925</c:v>
                </c:pt>
                <c:pt idx="121">
                  <c:v>0.5291111111111112</c:v>
                </c:pt>
                <c:pt idx="122">
                  <c:v>0.52897222222222229</c:v>
                </c:pt>
                <c:pt idx="123">
                  <c:v>0.52883333333333338</c:v>
                </c:pt>
                <c:pt idx="124">
                  <c:v>0.52872222222222232</c:v>
                </c:pt>
                <c:pt idx="125">
                  <c:v>0.5285833333333334</c:v>
                </c:pt>
                <c:pt idx="126">
                  <c:v>0.52844444444444449</c:v>
                </c:pt>
                <c:pt idx="127">
                  <c:v>0.52833333333333343</c:v>
                </c:pt>
                <c:pt idx="128">
                  <c:v>0.52819444444444452</c:v>
                </c:pt>
                <c:pt idx="129">
                  <c:v>0.52808333333333335</c:v>
                </c:pt>
                <c:pt idx="130">
                  <c:v>0.52794444444444455</c:v>
                </c:pt>
                <c:pt idx="131">
                  <c:v>0.52783333333333338</c:v>
                </c:pt>
                <c:pt idx="132">
                  <c:v>0.52769444444444447</c:v>
                </c:pt>
                <c:pt idx="133">
                  <c:v>0.5275833333333334</c:v>
                </c:pt>
                <c:pt idx="134">
                  <c:v>0.52747222222222223</c:v>
                </c:pt>
                <c:pt idx="135">
                  <c:v>0.52736111111111117</c:v>
                </c:pt>
                <c:pt idx="136">
                  <c:v>0.52725</c:v>
                </c:pt>
                <c:pt idx="137">
                  <c:v>0.52713888888888893</c:v>
                </c:pt>
                <c:pt idx="138">
                  <c:v>0.52702777777777787</c:v>
                </c:pt>
                <c:pt idx="139">
                  <c:v>0.5269166666666667</c:v>
                </c:pt>
                <c:pt idx="140">
                  <c:v>0.52680555555555564</c:v>
                </c:pt>
                <c:pt idx="141">
                  <c:v>0.52672222222222231</c:v>
                </c:pt>
                <c:pt idx="142">
                  <c:v>0.52661111111111114</c:v>
                </c:pt>
                <c:pt idx="143">
                  <c:v>0.52652777777777782</c:v>
                </c:pt>
                <c:pt idx="144">
                  <c:v>0.52641666666666675</c:v>
                </c:pt>
                <c:pt idx="145">
                  <c:v>0.52633333333333343</c:v>
                </c:pt>
                <c:pt idx="146">
                  <c:v>0.52625000000000011</c:v>
                </c:pt>
                <c:pt idx="147">
                  <c:v>0.52616666666666667</c:v>
                </c:pt>
                <c:pt idx="148">
                  <c:v>0.52608333333333335</c:v>
                </c:pt>
                <c:pt idx="149">
                  <c:v>0.52600000000000002</c:v>
                </c:pt>
                <c:pt idx="150">
                  <c:v>0.5259166666666667</c:v>
                </c:pt>
                <c:pt idx="151">
                  <c:v>0.52583333333333337</c:v>
                </c:pt>
                <c:pt idx="152">
                  <c:v>0.52575000000000005</c:v>
                </c:pt>
                <c:pt idx="153">
                  <c:v>0.52566666666666673</c:v>
                </c:pt>
                <c:pt idx="154">
                  <c:v>0.5255833333333334</c:v>
                </c:pt>
                <c:pt idx="155">
                  <c:v>0.52552777777777782</c:v>
                </c:pt>
                <c:pt idx="156">
                  <c:v>0.52544444444444449</c:v>
                </c:pt>
                <c:pt idx="157">
                  <c:v>0.52536111111111117</c:v>
                </c:pt>
                <c:pt idx="158">
                  <c:v>0.52530555555555558</c:v>
                </c:pt>
                <c:pt idx="159">
                  <c:v>0.52522222222222226</c:v>
                </c:pt>
                <c:pt idx="160">
                  <c:v>0.52516666666666667</c:v>
                </c:pt>
                <c:pt idx="161">
                  <c:v>0.5251111111111112</c:v>
                </c:pt>
                <c:pt idx="162">
                  <c:v>0.52502777777777787</c:v>
                </c:pt>
                <c:pt idx="163">
                  <c:v>0.52497222222222228</c:v>
                </c:pt>
                <c:pt idx="164">
                  <c:v>0.5249166666666667</c:v>
                </c:pt>
                <c:pt idx="165">
                  <c:v>0.52486111111111111</c:v>
                </c:pt>
                <c:pt idx="166">
                  <c:v>0.52483333333333337</c:v>
                </c:pt>
                <c:pt idx="167">
                  <c:v>0.52477777777777779</c:v>
                </c:pt>
                <c:pt idx="168">
                  <c:v>0.52472222222222231</c:v>
                </c:pt>
                <c:pt idx="169">
                  <c:v>0.52469444444444446</c:v>
                </c:pt>
                <c:pt idx="170">
                  <c:v>0.52466666666666673</c:v>
                </c:pt>
                <c:pt idx="171">
                  <c:v>0.52461111111111114</c:v>
                </c:pt>
                <c:pt idx="172">
                  <c:v>0.5245833333333334</c:v>
                </c:pt>
                <c:pt idx="173">
                  <c:v>0.52455555555555555</c:v>
                </c:pt>
                <c:pt idx="174">
                  <c:v>0.52452777777777781</c:v>
                </c:pt>
                <c:pt idx="175">
                  <c:v>0.52450000000000008</c:v>
                </c:pt>
                <c:pt idx="176">
                  <c:v>0.52450000000000008</c:v>
                </c:pt>
                <c:pt idx="177">
                  <c:v>0.52447222222222223</c:v>
                </c:pt>
                <c:pt idx="178">
                  <c:v>0.52444444444444449</c:v>
                </c:pt>
                <c:pt idx="179">
                  <c:v>0.52444444444444449</c:v>
                </c:pt>
                <c:pt idx="180">
                  <c:v>0.52441666666666675</c:v>
                </c:pt>
                <c:pt idx="181">
                  <c:v>0.52441666666666675</c:v>
                </c:pt>
                <c:pt idx="182">
                  <c:v>0.5243888888888889</c:v>
                </c:pt>
                <c:pt idx="183">
                  <c:v>0.5243888888888889</c:v>
                </c:pt>
                <c:pt idx="184">
                  <c:v>0.5243888888888889</c:v>
                </c:pt>
                <c:pt idx="185">
                  <c:v>0.5243888888888889</c:v>
                </c:pt>
                <c:pt idx="186">
                  <c:v>0.5243888888888889</c:v>
                </c:pt>
                <c:pt idx="187">
                  <c:v>0.5243888888888889</c:v>
                </c:pt>
                <c:pt idx="188">
                  <c:v>0.5243888888888889</c:v>
                </c:pt>
                <c:pt idx="189">
                  <c:v>0.5243888888888889</c:v>
                </c:pt>
                <c:pt idx="190">
                  <c:v>0.5243888888888889</c:v>
                </c:pt>
                <c:pt idx="191">
                  <c:v>0.5243888888888889</c:v>
                </c:pt>
                <c:pt idx="192">
                  <c:v>0.52441666666666675</c:v>
                </c:pt>
                <c:pt idx="193">
                  <c:v>0.52441666666666675</c:v>
                </c:pt>
                <c:pt idx="194">
                  <c:v>0.52444444444444449</c:v>
                </c:pt>
                <c:pt idx="195">
                  <c:v>0.52447222222222223</c:v>
                </c:pt>
                <c:pt idx="196">
                  <c:v>0.52447222222222223</c:v>
                </c:pt>
                <c:pt idx="197">
                  <c:v>0.52450000000000008</c:v>
                </c:pt>
                <c:pt idx="198">
                  <c:v>0.52455555555555555</c:v>
                </c:pt>
                <c:pt idx="199">
                  <c:v>0.5245833333333334</c:v>
                </c:pt>
                <c:pt idx="200">
                  <c:v>0.52461111111111114</c:v>
                </c:pt>
                <c:pt idx="201">
                  <c:v>0.52463888888888899</c:v>
                </c:pt>
                <c:pt idx="202">
                  <c:v>0.52469444444444446</c:v>
                </c:pt>
                <c:pt idx="203">
                  <c:v>0.52472222222222231</c:v>
                </c:pt>
                <c:pt idx="204">
                  <c:v>0.52477777777777779</c:v>
                </c:pt>
                <c:pt idx="205">
                  <c:v>0.52483333333333337</c:v>
                </c:pt>
                <c:pt idx="206">
                  <c:v>0.52488888888888896</c:v>
                </c:pt>
                <c:pt idx="207">
                  <c:v>0.52494444444444455</c:v>
                </c:pt>
                <c:pt idx="208">
                  <c:v>0.52500000000000002</c:v>
                </c:pt>
                <c:pt idx="209">
                  <c:v>0.52505555555555561</c:v>
                </c:pt>
                <c:pt idx="210">
                  <c:v>0.5251111111111112</c:v>
                </c:pt>
                <c:pt idx="211">
                  <c:v>0.52516666666666667</c:v>
                </c:pt>
                <c:pt idx="212">
                  <c:v>0.52522222222222226</c:v>
                </c:pt>
                <c:pt idx="213">
                  <c:v>0.52530555555555558</c:v>
                </c:pt>
                <c:pt idx="214">
                  <c:v>0.52536111111111117</c:v>
                </c:pt>
                <c:pt idx="215">
                  <c:v>0.52541666666666675</c:v>
                </c:pt>
                <c:pt idx="216">
                  <c:v>0.52550000000000008</c:v>
                </c:pt>
                <c:pt idx="217">
                  <c:v>0.52555555555555555</c:v>
                </c:pt>
                <c:pt idx="218">
                  <c:v>0.52563888888888899</c:v>
                </c:pt>
                <c:pt idx="219">
                  <c:v>0.52572222222222231</c:v>
                </c:pt>
                <c:pt idx="220">
                  <c:v>0.52577777777777779</c:v>
                </c:pt>
                <c:pt idx="221">
                  <c:v>0.52586111111111111</c:v>
                </c:pt>
                <c:pt idx="222">
                  <c:v>0.52594444444444455</c:v>
                </c:pt>
                <c:pt idx="223">
                  <c:v>0.52602777777777787</c:v>
                </c:pt>
                <c:pt idx="224">
                  <c:v>0.5261111111111112</c:v>
                </c:pt>
                <c:pt idx="225">
                  <c:v>0.52619444444444452</c:v>
                </c:pt>
                <c:pt idx="226">
                  <c:v>0.52630555555555558</c:v>
                </c:pt>
                <c:pt idx="227">
                  <c:v>0.52638888888888891</c:v>
                </c:pt>
                <c:pt idx="228">
                  <c:v>0.52650000000000008</c:v>
                </c:pt>
                <c:pt idx="229">
                  <c:v>0.5265833333333334</c:v>
                </c:pt>
                <c:pt idx="230">
                  <c:v>0.52669444444444447</c:v>
                </c:pt>
                <c:pt idx="231">
                  <c:v>0.52680555555555564</c:v>
                </c:pt>
                <c:pt idx="232">
                  <c:v>0.52688888888888896</c:v>
                </c:pt>
                <c:pt idx="233">
                  <c:v>0.52700000000000002</c:v>
                </c:pt>
                <c:pt idx="234">
                  <c:v>0.5271111111111112</c:v>
                </c:pt>
                <c:pt idx="235">
                  <c:v>0.52722222222222226</c:v>
                </c:pt>
                <c:pt idx="236">
                  <c:v>0.52733333333333343</c:v>
                </c:pt>
                <c:pt idx="237">
                  <c:v>0.52747222222222223</c:v>
                </c:pt>
                <c:pt idx="238">
                  <c:v>0.5275833333333334</c:v>
                </c:pt>
                <c:pt idx="239">
                  <c:v>0.52769444444444447</c:v>
                </c:pt>
                <c:pt idx="240">
                  <c:v>0.52780555555555564</c:v>
                </c:pt>
                <c:pt idx="241">
                  <c:v>0.52794444444444455</c:v>
                </c:pt>
                <c:pt idx="242">
                  <c:v>0.52805555555555561</c:v>
                </c:pt>
                <c:pt idx="243">
                  <c:v>0.52816666666666667</c:v>
                </c:pt>
                <c:pt idx="244">
                  <c:v>0.52830555555555558</c:v>
                </c:pt>
                <c:pt idx="245">
                  <c:v>0.52841666666666676</c:v>
                </c:pt>
                <c:pt idx="246">
                  <c:v>0.52855555555555556</c:v>
                </c:pt>
                <c:pt idx="247">
                  <c:v>0.52866666666666673</c:v>
                </c:pt>
                <c:pt idx="248">
                  <c:v>0.52880555555555564</c:v>
                </c:pt>
                <c:pt idx="249">
                  <c:v>0.5289166666666667</c:v>
                </c:pt>
                <c:pt idx="250">
                  <c:v>0.52905555555555561</c:v>
                </c:pt>
                <c:pt idx="251">
                  <c:v>0.52919444444444452</c:v>
                </c:pt>
                <c:pt idx="252">
                  <c:v>0.52930555555555558</c:v>
                </c:pt>
                <c:pt idx="253">
                  <c:v>0.5294444444444445</c:v>
                </c:pt>
                <c:pt idx="254">
                  <c:v>0.52958333333333341</c:v>
                </c:pt>
                <c:pt idx="255">
                  <c:v>0.52972222222222232</c:v>
                </c:pt>
                <c:pt idx="256">
                  <c:v>0.52986111111111112</c:v>
                </c:pt>
                <c:pt idx="257">
                  <c:v>0.53</c:v>
                </c:pt>
                <c:pt idx="258">
                  <c:v>0.53013888888888894</c:v>
                </c:pt>
                <c:pt idx="259">
                  <c:v>0.53027777777777785</c:v>
                </c:pt>
                <c:pt idx="260">
                  <c:v>0.5304444444444445</c:v>
                </c:pt>
                <c:pt idx="261">
                  <c:v>0.53058333333333341</c:v>
                </c:pt>
                <c:pt idx="262">
                  <c:v>0.53072222222222232</c:v>
                </c:pt>
                <c:pt idx="263">
                  <c:v>0.53088888888888897</c:v>
                </c:pt>
                <c:pt idx="264">
                  <c:v>0.53102777777777788</c:v>
                </c:pt>
                <c:pt idx="265">
                  <c:v>0.53116666666666668</c:v>
                </c:pt>
                <c:pt idx="266">
                  <c:v>0.53133333333333344</c:v>
                </c:pt>
                <c:pt idx="267">
                  <c:v>0.53147222222222223</c:v>
                </c:pt>
                <c:pt idx="268">
                  <c:v>0.53163888888888899</c:v>
                </c:pt>
                <c:pt idx="269">
                  <c:v>0.53177777777777779</c:v>
                </c:pt>
                <c:pt idx="270">
                  <c:v>0.53194444444444444</c:v>
                </c:pt>
                <c:pt idx="271">
                  <c:v>0.53208333333333335</c:v>
                </c:pt>
                <c:pt idx="272">
                  <c:v>0.53225</c:v>
                </c:pt>
                <c:pt idx="273">
                  <c:v>0.53238888888888891</c:v>
                </c:pt>
                <c:pt idx="274">
                  <c:v>0.53252777777777782</c:v>
                </c:pt>
                <c:pt idx="275">
                  <c:v>0.53269444444444447</c:v>
                </c:pt>
                <c:pt idx="276">
                  <c:v>0.53283333333333338</c:v>
                </c:pt>
                <c:pt idx="277">
                  <c:v>0.53297222222222229</c:v>
                </c:pt>
                <c:pt idx="278">
                  <c:v>0.53313888888888894</c:v>
                </c:pt>
                <c:pt idx="279">
                  <c:v>0.53327777777777785</c:v>
                </c:pt>
                <c:pt idx="280">
                  <c:v>0.53344444444444439</c:v>
                </c:pt>
                <c:pt idx="281">
                  <c:v>0.5335833333333333</c:v>
                </c:pt>
                <c:pt idx="282">
                  <c:v>0.53372222222222221</c:v>
                </c:pt>
                <c:pt idx="283">
                  <c:v>0.53388888888888886</c:v>
                </c:pt>
                <c:pt idx="284">
                  <c:v>0.53402777777777777</c:v>
                </c:pt>
                <c:pt idx="285">
                  <c:v>0.53419444444444442</c:v>
                </c:pt>
                <c:pt idx="286">
                  <c:v>0.53433333333333333</c:v>
                </c:pt>
                <c:pt idx="287">
                  <c:v>0.53449999999999998</c:v>
                </c:pt>
                <c:pt idx="288">
                  <c:v>0.53463888888888889</c:v>
                </c:pt>
                <c:pt idx="289">
                  <c:v>0.53480555555555553</c:v>
                </c:pt>
                <c:pt idx="290">
                  <c:v>0.53497222222222218</c:v>
                </c:pt>
                <c:pt idx="291">
                  <c:v>0.53511111111111109</c:v>
                </c:pt>
                <c:pt idx="292">
                  <c:v>0.53527777777777774</c:v>
                </c:pt>
                <c:pt idx="293">
                  <c:v>0.53541666666666665</c:v>
                </c:pt>
                <c:pt idx="294">
                  <c:v>0.5355833333333333</c:v>
                </c:pt>
                <c:pt idx="295">
                  <c:v>0.53572222222222221</c:v>
                </c:pt>
                <c:pt idx="296">
                  <c:v>0.53588888888888886</c:v>
                </c:pt>
                <c:pt idx="297">
                  <c:v>0.53602777777777777</c:v>
                </c:pt>
                <c:pt idx="298">
                  <c:v>0.53619444444444442</c:v>
                </c:pt>
                <c:pt idx="299">
                  <c:v>0.53633333333333333</c:v>
                </c:pt>
                <c:pt idx="300">
                  <c:v>0.53647222222222224</c:v>
                </c:pt>
                <c:pt idx="301">
                  <c:v>0.53661111111111115</c:v>
                </c:pt>
                <c:pt idx="302">
                  <c:v>0.53674999999999995</c:v>
                </c:pt>
                <c:pt idx="303">
                  <c:v>0.53688888888888886</c:v>
                </c:pt>
                <c:pt idx="304">
                  <c:v>0.53702777777777777</c:v>
                </c:pt>
                <c:pt idx="305">
                  <c:v>0.53716666666666668</c:v>
                </c:pt>
                <c:pt idx="306">
                  <c:v>0.53730555555555559</c:v>
                </c:pt>
                <c:pt idx="307">
                  <c:v>0.53744444444444439</c:v>
                </c:pt>
                <c:pt idx="308">
                  <c:v>0.5375833333333333</c:v>
                </c:pt>
                <c:pt idx="309">
                  <c:v>0.53772222222222221</c:v>
                </c:pt>
                <c:pt idx="310">
                  <c:v>0.53783333333333327</c:v>
                </c:pt>
                <c:pt idx="311">
                  <c:v>0.53797222222222219</c:v>
                </c:pt>
                <c:pt idx="312">
                  <c:v>0.5381111111111111</c:v>
                </c:pt>
                <c:pt idx="313">
                  <c:v>0.53822222222222227</c:v>
                </c:pt>
                <c:pt idx="314">
                  <c:v>0.53836111111111107</c:v>
                </c:pt>
                <c:pt idx="315">
                  <c:v>0.53847222222222224</c:v>
                </c:pt>
                <c:pt idx="316">
                  <c:v>0.53861111111111115</c:v>
                </c:pt>
                <c:pt idx="317">
                  <c:v>0.53874999999999995</c:v>
                </c:pt>
                <c:pt idx="318">
                  <c:v>0.53886111111111112</c:v>
                </c:pt>
                <c:pt idx="319">
                  <c:v>0.53897222222222219</c:v>
                </c:pt>
                <c:pt idx="320">
                  <c:v>0.5391111111111111</c:v>
                </c:pt>
                <c:pt idx="321">
                  <c:v>0.53922222222222227</c:v>
                </c:pt>
                <c:pt idx="322">
                  <c:v>0.53933333333333333</c:v>
                </c:pt>
                <c:pt idx="323">
                  <c:v>0.53947222222222224</c:v>
                </c:pt>
                <c:pt idx="324">
                  <c:v>0.5395833333333333</c:v>
                </c:pt>
                <c:pt idx="325">
                  <c:v>0.53969444444444448</c:v>
                </c:pt>
                <c:pt idx="326">
                  <c:v>0.53980555555555554</c:v>
                </c:pt>
                <c:pt idx="327">
                  <c:v>0.53991666666666671</c:v>
                </c:pt>
                <c:pt idx="328">
                  <c:v>0.54002777777777777</c:v>
                </c:pt>
                <c:pt idx="329">
                  <c:v>0.5401111111111111</c:v>
                </c:pt>
                <c:pt idx="330">
                  <c:v>0.54022222222222216</c:v>
                </c:pt>
                <c:pt idx="331">
                  <c:v>0.54030555555555559</c:v>
                </c:pt>
                <c:pt idx="332">
                  <c:v>0.54041666666666666</c:v>
                </c:pt>
                <c:pt idx="333">
                  <c:v>0.54049999999999998</c:v>
                </c:pt>
                <c:pt idx="334">
                  <c:v>0.5405833333333333</c:v>
                </c:pt>
                <c:pt idx="335">
                  <c:v>0.54066666666666663</c:v>
                </c:pt>
                <c:pt idx="336">
                  <c:v>0.54074999999999995</c:v>
                </c:pt>
                <c:pt idx="337">
                  <c:v>0.54083333333333328</c:v>
                </c:pt>
                <c:pt idx="338">
                  <c:v>0.54091666666666671</c:v>
                </c:pt>
                <c:pt idx="339">
                  <c:v>0.54100000000000004</c:v>
                </c:pt>
                <c:pt idx="340">
                  <c:v>0.54105555555555551</c:v>
                </c:pt>
                <c:pt idx="341">
                  <c:v>0.54113888888888884</c:v>
                </c:pt>
                <c:pt idx="342">
                  <c:v>0.54119444444444442</c:v>
                </c:pt>
                <c:pt idx="343">
                  <c:v>0.54127777777777775</c:v>
                </c:pt>
                <c:pt idx="344">
                  <c:v>0.54133333333333333</c:v>
                </c:pt>
                <c:pt idx="345">
                  <c:v>0.54141666666666666</c:v>
                </c:pt>
                <c:pt idx="346">
                  <c:v>0.54147222222222224</c:v>
                </c:pt>
                <c:pt idx="347">
                  <c:v>0.54152777777777772</c:v>
                </c:pt>
                <c:pt idx="348">
                  <c:v>0.54158333333333331</c:v>
                </c:pt>
                <c:pt idx="349">
                  <c:v>0.54163888888888889</c:v>
                </c:pt>
                <c:pt idx="350">
                  <c:v>0.54169444444444448</c:v>
                </c:pt>
                <c:pt idx="351">
                  <c:v>0.54174999999999995</c:v>
                </c:pt>
                <c:pt idx="352">
                  <c:v>0.54180555555555554</c:v>
                </c:pt>
                <c:pt idx="353">
                  <c:v>0.54186111111111113</c:v>
                </c:pt>
                <c:pt idx="354">
                  <c:v>0.54188888888888886</c:v>
                </c:pt>
                <c:pt idx="355">
                  <c:v>0.54194444444444445</c:v>
                </c:pt>
                <c:pt idx="356">
                  <c:v>0.54197222222222219</c:v>
                </c:pt>
                <c:pt idx="357">
                  <c:v>0.54200000000000004</c:v>
                </c:pt>
                <c:pt idx="358">
                  <c:v>0.54202777777777778</c:v>
                </c:pt>
                <c:pt idx="359">
                  <c:v>0.54205555555555551</c:v>
                </c:pt>
                <c:pt idx="360">
                  <c:v>0.54208333333333336</c:v>
                </c:pt>
                <c:pt idx="361">
                  <c:v>0.5421111111111111</c:v>
                </c:pt>
                <c:pt idx="362">
                  <c:v>0.54213888888888884</c:v>
                </c:pt>
                <c:pt idx="363">
                  <c:v>0.54213888888888884</c:v>
                </c:pt>
                <c:pt idx="364">
                  <c:v>0.54213888888888884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E6-4650-A447-A0AB2E33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339752"/>
        <c:axId val="1"/>
      </c:scatterChart>
      <c:valAx>
        <c:axId val="295339752"/>
        <c:scaling>
          <c:orientation val="minMax"/>
          <c:max val="4236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At val="0.52"/>
        <c:crossBetween val="midCat"/>
        <c:majorUnit val="20"/>
      </c:valAx>
      <c:valAx>
        <c:axId val="1"/>
        <c:scaling>
          <c:orientation val="minMax"/>
          <c:min val="0.5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339752"/>
        <c:crosses val="autoZero"/>
        <c:crossBetween val="midCat"/>
        <c:majorUnit val="4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103409</xdr:colOff>
      <xdr:row>7</xdr:row>
      <xdr:rowOff>114300</xdr:rowOff>
    </xdr:from>
    <xdr:to>
      <xdr:col>7</xdr:col>
      <xdr:colOff>302672</xdr:colOff>
      <xdr:row>22</xdr:row>
      <xdr:rowOff>47625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191ED56-84AB-44E8-86F6-562E08F44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09" y="2114550"/>
          <a:ext cx="7142988" cy="2362200"/>
        </a:xfrm>
        <a:prstGeom prst="rect">
          <a:avLst/>
        </a:prstGeom>
        <a:ln w="38100" cap="sq">
          <a:solidFill>
            <a:srgbClr val="00B0F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</xdr:row>
      <xdr:rowOff>85725</xdr:rowOff>
    </xdr:from>
    <xdr:to>
      <xdr:col>23</xdr:col>
      <xdr:colOff>57150</xdr:colOff>
      <xdr:row>38</xdr:row>
      <xdr:rowOff>114300</xdr:rowOff>
    </xdr:to>
    <xdr:graphicFrame macro="">
      <xdr:nvGraphicFramePr>
        <xdr:cNvPr id="7197" name="Graphique 1">
          <a:extLst>
            <a:ext uri="{FF2B5EF4-FFF2-40B4-BE49-F238E27FC236}">
              <a16:creationId xmlns:a16="http://schemas.microsoft.com/office/drawing/2014/main" id="{3DC09AAA-5BAF-47CC-8305-58F0BA074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workbookViewId="0">
      <selection activeCell="J33" sqref="J33"/>
    </sheetView>
  </sheetViews>
  <sheetFormatPr baseColWidth="10" defaultRowHeight="13.2" x14ac:dyDescent="0.25"/>
  <cols>
    <col min="1" max="1" width="2.33203125" customWidth="1"/>
    <col min="2" max="2" width="25.5546875" customWidth="1"/>
    <col min="3" max="4" width="6.6640625" customWidth="1"/>
    <col min="5" max="5" width="2.33203125" customWidth="1"/>
    <col min="6" max="6" width="56.109375" bestFit="1" customWidth="1"/>
    <col min="7" max="8" width="6.6640625" customWidth="1"/>
  </cols>
  <sheetData>
    <row r="2" spans="2:8" hidden="1" x14ac:dyDescent="0.25">
      <c r="H2" s="10" t="s">
        <v>1</v>
      </c>
    </row>
    <row r="3" spans="2:8" hidden="1" x14ac:dyDescent="0.25">
      <c r="H3" s="10" t="s">
        <v>18</v>
      </c>
    </row>
    <row r="4" spans="2:8" ht="25.2" thickBot="1" x14ac:dyDescent="0.45">
      <c r="B4" s="24" t="s">
        <v>0</v>
      </c>
      <c r="C4" s="24"/>
      <c r="D4" s="24"/>
      <c r="E4" s="24"/>
      <c r="F4" s="24"/>
      <c r="G4" s="24"/>
      <c r="H4" s="24"/>
    </row>
    <row r="5" spans="2:8" x14ac:dyDescent="0.25">
      <c r="B5" s="25" t="s">
        <v>60</v>
      </c>
      <c r="C5" s="25"/>
      <c r="D5" s="25"/>
      <c r="E5" s="25"/>
      <c r="F5" s="25"/>
      <c r="G5" s="25"/>
      <c r="H5" s="25"/>
    </row>
    <row r="6" spans="2:8" x14ac:dyDescent="0.25">
      <c r="B6" s="10"/>
      <c r="F6" s="10"/>
    </row>
    <row r="7" spans="2:8" ht="93" customHeight="1" x14ac:dyDescent="0.25">
      <c r="B7" s="26" t="s">
        <v>38</v>
      </c>
      <c r="C7" s="27"/>
      <c r="D7" s="27"/>
      <c r="E7" s="27"/>
      <c r="F7" s="27"/>
      <c r="G7" s="27"/>
      <c r="H7" s="28"/>
    </row>
    <row r="8" spans="2:8" x14ac:dyDescent="0.25">
      <c r="B8" s="10"/>
    </row>
    <row r="9" spans="2:8" x14ac:dyDescent="0.25">
      <c r="B9" s="10"/>
    </row>
    <row r="10" spans="2:8" x14ac:dyDescent="0.25">
      <c r="B10" s="10"/>
    </row>
    <row r="11" spans="2:8" x14ac:dyDescent="0.25">
      <c r="B11" s="10"/>
    </row>
    <row r="12" spans="2:8" x14ac:dyDescent="0.25">
      <c r="B12" s="10"/>
    </row>
    <row r="13" spans="2:8" x14ac:dyDescent="0.25">
      <c r="B13" s="10"/>
    </row>
    <row r="14" spans="2:8" x14ac:dyDescent="0.25">
      <c r="B14" s="10"/>
    </row>
    <row r="15" spans="2:8" x14ac:dyDescent="0.25">
      <c r="B15" s="10"/>
    </row>
    <row r="16" spans="2:8" x14ac:dyDescent="0.25">
      <c r="B16" s="10"/>
    </row>
    <row r="17" spans="2:8" x14ac:dyDescent="0.25">
      <c r="B17" s="10"/>
    </row>
    <row r="18" spans="2:8" x14ac:dyDescent="0.25">
      <c r="B18" s="10"/>
    </row>
    <row r="19" spans="2:8" x14ac:dyDescent="0.25">
      <c r="B19" s="10"/>
    </row>
    <row r="20" spans="2:8" x14ac:dyDescent="0.25">
      <c r="B20" s="10"/>
    </row>
    <row r="21" spans="2:8" x14ac:dyDescent="0.25">
      <c r="B21" s="10"/>
    </row>
    <row r="22" spans="2:8" x14ac:dyDescent="0.25">
      <c r="B22" s="10"/>
    </row>
    <row r="24" spans="2:8" ht="21" x14ac:dyDescent="0.4">
      <c r="B24" s="31" t="s">
        <v>3</v>
      </c>
      <c r="C24" s="31"/>
      <c r="D24" s="31"/>
      <c r="F24" s="21" t="s">
        <v>4</v>
      </c>
      <c r="G24" s="22"/>
      <c r="H24" s="23"/>
    </row>
    <row r="25" spans="2:8" ht="12.75" customHeight="1" x14ac:dyDescent="0.25">
      <c r="B25" s="5" t="s">
        <v>21</v>
      </c>
      <c r="C25" s="6">
        <v>130</v>
      </c>
      <c r="D25" s="5" t="s">
        <v>1</v>
      </c>
      <c r="F25" s="5" t="s">
        <v>14</v>
      </c>
      <c r="G25" s="9">
        <f>C26*1955/206265</f>
        <v>18.008387268804693</v>
      </c>
      <c r="H25" s="5" t="s">
        <v>1</v>
      </c>
    </row>
    <row r="26" spans="2:8" ht="12.75" customHeight="1" x14ac:dyDescent="0.25">
      <c r="B26" s="5" t="s">
        <v>22</v>
      </c>
      <c r="C26" s="6">
        <v>1900</v>
      </c>
      <c r="D26" s="5" t="s">
        <v>1</v>
      </c>
      <c r="F26" s="5" t="s">
        <v>15</v>
      </c>
      <c r="G26" s="9">
        <f>C26*1891/206265</f>
        <v>17.418854386347661</v>
      </c>
      <c r="H26" s="5" t="s">
        <v>1</v>
      </c>
    </row>
    <row r="27" spans="2:8" ht="12.75" customHeight="1" x14ac:dyDescent="0.25">
      <c r="B27" s="5" t="s">
        <v>11</v>
      </c>
      <c r="C27" s="7">
        <f>C26/C25</f>
        <v>14.615384615384615</v>
      </c>
      <c r="D27" s="5"/>
      <c r="F27" s="11" t="s">
        <v>27</v>
      </c>
      <c r="G27" s="9">
        <f>2*$C$26*TAN(RADIANS(0.544/2))</f>
        <v>18.039858669137271</v>
      </c>
      <c r="H27" s="5" t="s">
        <v>1</v>
      </c>
    </row>
    <row r="28" spans="2:8" ht="12.75" customHeight="1" x14ac:dyDescent="0.25">
      <c r="B28" s="13" t="s">
        <v>30</v>
      </c>
      <c r="C28" s="13">
        <f>0.13*C26</f>
        <v>247</v>
      </c>
      <c r="D28" s="13" t="s">
        <v>1</v>
      </c>
      <c r="F28" s="11" t="s">
        <v>26</v>
      </c>
      <c r="G28" s="9">
        <f>2*$C$26*TAN(RADIANS(0.54/2))</f>
        <v>17.907210678472051</v>
      </c>
      <c r="H28" s="5" t="s">
        <v>1</v>
      </c>
    </row>
    <row r="29" spans="2:8" ht="12.75" customHeight="1" x14ac:dyDescent="0.25">
      <c r="B29" s="5"/>
      <c r="C29" s="5"/>
      <c r="D29" s="5"/>
      <c r="F29" s="11" t="s">
        <v>25</v>
      </c>
      <c r="G29" s="9">
        <f>2*$C$26*TAN(RADIANS(0.536/2))</f>
        <v>17.774562731446586</v>
      </c>
      <c r="H29" s="5" t="s">
        <v>1</v>
      </c>
    </row>
    <row r="30" spans="2:8" ht="12.75" customHeight="1" x14ac:dyDescent="0.25">
      <c r="B30" s="5"/>
      <c r="C30" s="5"/>
      <c r="D30" s="5"/>
      <c r="F30" s="11" t="s">
        <v>24</v>
      </c>
      <c r="G30" s="9">
        <f>2*$C$26*TAN(RADIANS(0.532/2))</f>
        <v>17.641914827737605</v>
      </c>
      <c r="H30" s="5" t="s">
        <v>1</v>
      </c>
    </row>
    <row r="31" spans="2:8" ht="12.75" customHeight="1" x14ac:dyDescent="0.25">
      <c r="B31" s="5"/>
      <c r="C31" s="5"/>
      <c r="D31" s="5"/>
      <c r="F31" s="11" t="s">
        <v>23</v>
      </c>
      <c r="G31" s="9">
        <f>2*$C$26*TAN(RADIANS(0.528/2))</f>
        <v>17.509266967021826</v>
      </c>
      <c r="H31" s="5" t="s">
        <v>1</v>
      </c>
    </row>
    <row r="32" spans="2:8" x14ac:dyDescent="0.25">
      <c r="B32" s="5"/>
      <c r="C32" s="5"/>
      <c r="D32" s="5"/>
      <c r="F32" s="5"/>
      <c r="G32" s="5"/>
      <c r="H32" s="5"/>
    </row>
    <row r="33" spans="2:8" x14ac:dyDescent="0.25">
      <c r="B33" s="5" t="s">
        <v>2</v>
      </c>
      <c r="C33" s="6">
        <v>150</v>
      </c>
      <c r="D33" s="5" t="s">
        <v>1</v>
      </c>
      <c r="F33" s="8" t="s">
        <v>63</v>
      </c>
      <c r="G33" s="7">
        <f>1/((1/C33)-(1/(C26+C34)))</f>
        <v>162.71186440677965</v>
      </c>
      <c r="H33" s="8" t="s">
        <v>1</v>
      </c>
    </row>
    <row r="34" spans="2:8" x14ac:dyDescent="0.25">
      <c r="B34" s="5" t="s">
        <v>12</v>
      </c>
      <c r="C34" s="6">
        <v>20</v>
      </c>
      <c r="D34" s="5" t="s">
        <v>1</v>
      </c>
      <c r="F34" s="8" t="s">
        <v>20</v>
      </c>
      <c r="G34" s="7">
        <f>(G33/(C26+C34))*C25</f>
        <v>11.016949152542372</v>
      </c>
      <c r="H34" s="8" t="s">
        <v>1</v>
      </c>
    </row>
    <row r="35" spans="2:8" x14ac:dyDescent="0.25">
      <c r="B35" s="8" t="s">
        <v>33</v>
      </c>
      <c r="C35" s="7">
        <f>2*G25+(C34/C27)</f>
        <v>37.385195590240968</v>
      </c>
      <c r="D35" s="5" t="s">
        <v>1</v>
      </c>
      <c r="F35" s="5" t="s">
        <v>19</v>
      </c>
      <c r="G35" s="7">
        <f>0.85*G34</f>
        <v>9.3644067796610155</v>
      </c>
      <c r="H35" s="8" t="s">
        <v>1</v>
      </c>
    </row>
    <row r="36" spans="2:8" x14ac:dyDescent="0.25">
      <c r="B36" s="5" t="s">
        <v>62</v>
      </c>
      <c r="C36" s="20">
        <f>G26-(2*C34*((C25/2)-(G26/2))/C26)</f>
        <v>16.233789695677636</v>
      </c>
      <c r="D36" s="5" t="s">
        <v>1</v>
      </c>
      <c r="F36" s="15" t="s">
        <v>31</v>
      </c>
      <c r="G36" s="14">
        <f>(1/((1/C33)-(1/((C26-C28)+C34))))-G33</f>
        <v>2.0616090009681898</v>
      </c>
      <c r="H36" s="15" t="s">
        <v>1</v>
      </c>
    </row>
    <row r="37" spans="2:8" x14ac:dyDescent="0.25">
      <c r="B37" s="5"/>
      <c r="C37" s="5"/>
      <c r="D37" s="5"/>
      <c r="F37" s="5"/>
      <c r="G37" s="7"/>
      <c r="H37" s="5"/>
    </row>
    <row r="38" spans="2:8" x14ac:dyDescent="0.25">
      <c r="B38" s="5"/>
      <c r="C38" s="5"/>
      <c r="D38" s="5"/>
      <c r="F38" s="8" t="s">
        <v>17</v>
      </c>
      <c r="G38" s="12">
        <f>1/((1/(C33))+(1/(-1*C34)))</f>
        <v>-23.076923076923077</v>
      </c>
      <c r="H38" s="8" t="s">
        <v>1</v>
      </c>
    </row>
    <row r="39" spans="2:8" x14ac:dyDescent="0.25">
      <c r="B39" s="8" t="s">
        <v>5</v>
      </c>
      <c r="C39" s="6">
        <v>200</v>
      </c>
      <c r="D39" s="8" t="s">
        <v>1</v>
      </c>
      <c r="F39" s="8" t="s">
        <v>16</v>
      </c>
      <c r="G39" s="9">
        <f>G38/(-1*C34)</f>
        <v>1.1538461538461537</v>
      </c>
      <c r="H39" s="5"/>
    </row>
    <row r="40" spans="2:8" x14ac:dyDescent="0.25">
      <c r="B40" s="8" t="s">
        <v>34</v>
      </c>
      <c r="C40" s="6">
        <v>200</v>
      </c>
      <c r="D40" s="8" t="s">
        <v>1</v>
      </c>
      <c r="F40" s="5"/>
      <c r="G40" s="7"/>
      <c r="H40" s="5"/>
    </row>
    <row r="41" spans="2:8" x14ac:dyDescent="0.25">
      <c r="B41" s="8" t="s">
        <v>35</v>
      </c>
      <c r="C41" s="6">
        <v>25</v>
      </c>
      <c r="D41" s="8" t="s">
        <v>1</v>
      </c>
      <c r="F41" s="8" t="s">
        <v>36</v>
      </c>
      <c r="G41" s="7">
        <f>C39+G38</f>
        <v>176.92307692307693</v>
      </c>
      <c r="H41" s="8" t="s">
        <v>1</v>
      </c>
    </row>
    <row r="42" spans="2:8" x14ac:dyDescent="0.25">
      <c r="B42" s="29"/>
      <c r="C42" s="30"/>
      <c r="D42" s="29"/>
      <c r="F42" s="8" t="s">
        <v>37</v>
      </c>
      <c r="G42" s="7">
        <f>G41-G33</f>
        <v>14.21121251629728</v>
      </c>
      <c r="H42" s="9" t="str">
        <f>IF(G42&gt;0, H2,H3)</f>
        <v>mm</v>
      </c>
    </row>
    <row r="43" spans="2:8" x14ac:dyDescent="0.25">
      <c r="F43" s="5"/>
      <c r="G43" s="7"/>
      <c r="H43" s="5"/>
    </row>
    <row r="44" spans="2:8" x14ac:dyDescent="0.25">
      <c r="F44" s="8" t="s">
        <v>13</v>
      </c>
      <c r="G44" s="7">
        <f>C26*G39*(C40/C39)</f>
        <v>2192.3076923076919</v>
      </c>
      <c r="H44" s="8" t="s">
        <v>1</v>
      </c>
    </row>
    <row r="45" spans="2:8" x14ac:dyDescent="0.25">
      <c r="F45" s="8" t="s">
        <v>28</v>
      </c>
      <c r="G45" s="7">
        <f>2*(TAN(RADIANS(0.267))*G44)</f>
        <v>20.432583200997389</v>
      </c>
      <c r="H45" s="8" t="s">
        <v>1</v>
      </c>
    </row>
    <row r="46" spans="2:8" x14ac:dyDescent="0.25">
      <c r="F46" s="8" t="s">
        <v>29</v>
      </c>
      <c r="G46" s="7">
        <f>C26+C34+G41+C41+C40</f>
        <v>2321.9230769230771</v>
      </c>
      <c r="H46" s="8" t="s">
        <v>1</v>
      </c>
    </row>
  </sheetData>
  <mergeCells count="5">
    <mergeCell ref="B24:D24"/>
    <mergeCell ref="F24:H24"/>
    <mergeCell ref="B4:H4"/>
    <mergeCell ref="B5:H5"/>
    <mergeCell ref="B7:H7"/>
  </mergeCells>
  <conditionalFormatting sqref="G42">
    <cfRule type="cellIs" dxfId="2" priority="3" operator="lessThan">
      <formula>0</formula>
    </cfRule>
  </conditionalFormatting>
  <conditionalFormatting sqref="H42">
    <cfRule type="cellIs" dxfId="1" priority="1" operator="equal">
      <formula>$H$3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1993C-078E-4FFF-8AF1-C85D225B079E}">
  <dimension ref="B2:B11"/>
  <sheetViews>
    <sheetView workbookViewId="0">
      <selection activeCell="B33" sqref="B33"/>
    </sheetView>
  </sheetViews>
  <sheetFormatPr baseColWidth="10" defaultRowHeight="13.2" x14ac:dyDescent="0.25"/>
  <cols>
    <col min="2" max="2" width="109.44140625" customWidth="1"/>
  </cols>
  <sheetData>
    <row r="2" spans="2:2" ht="22.8" x14ac:dyDescent="0.4">
      <c r="B2" s="17" t="s">
        <v>39</v>
      </c>
    </row>
    <row r="3" spans="2:2" x14ac:dyDescent="0.25">
      <c r="B3" s="10" t="s">
        <v>40</v>
      </c>
    </row>
    <row r="4" spans="2:2" x14ac:dyDescent="0.25">
      <c r="B4" s="10" t="s">
        <v>41</v>
      </c>
    </row>
    <row r="5" spans="2:2" ht="39.6" x14ac:dyDescent="0.25">
      <c r="B5" s="18" t="s">
        <v>47</v>
      </c>
    </row>
    <row r="7" spans="2:2" ht="22.8" x14ac:dyDescent="0.4">
      <c r="B7" s="17" t="s">
        <v>42</v>
      </c>
    </row>
    <row r="8" spans="2:2" x14ac:dyDescent="0.25">
      <c r="B8" s="16" t="s">
        <v>43</v>
      </c>
    </row>
    <row r="9" spans="2:2" x14ac:dyDescent="0.25">
      <c r="B9" t="s">
        <v>45</v>
      </c>
    </row>
    <row r="10" spans="2:2" x14ac:dyDescent="0.25">
      <c r="B10" t="s">
        <v>44</v>
      </c>
    </row>
    <row r="11" spans="2:2" x14ac:dyDescent="0.25">
      <c r="B11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67"/>
  <sheetViews>
    <sheetView workbookViewId="0">
      <selection activeCell="I41" sqref="I41"/>
    </sheetView>
  </sheetViews>
  <sheetFormatPr baseColWidth="10" defaultRowHeight="13.2" x14ac:dyDescent="0.25"/>
  <cols>
    <col min="2" max="2" width="11.5546875" style="2" customWidth="1"/>
    <col min="3" max="4" width="4" style="2" hidden="1" customWidth="1"/>
    <col min="5" max="5" width="8" style="2" hidden="1" customWidth="1"/>
    <col min="6" max="6" width="9.109375" style="2" bestFit="1" customWidth="1"/>
    <col min="7" max="7" width="7.5546875" style="2" bestFit="1" customWidth="1"/>
  </cols>
  <sheetData>
    <row r="2" spans="2:9" x14ac:dyDescent="0.25">
      <c r="B2" s="1" t="s">
        <v>9</v>
      </c>
      <c r="C2" s="2" t="s">
        <v>8</v>
      </c>
      <c r="D2" s="2" t="s">
        <v>6</v>
      </c>
      <c r="E2" s="2" t="s">
        <v>7</v>
      </c>
      <c r="G2" s="1" t="s">
        <v>10</v>
      </c>
    </row>
    <row r="3" spans="2:9" x14ac:dyDescent="0.25">
      <c r="B3" s="3">
        <v>42005</v>
      </c>
      <c r="C3" s="2">
        <v>0</v>
      </c>
      <c r="D3" s="2">
        <v>32</v>
      </c>
      <c r="E3" s="2">
        <v>31.8</v>
      </c>
      <c r="F3" s="2" t="str">
        <f>CONCATENATE(C3,"°",D3,"'",E3,"''")</f>
        <v>0°32'31.8''</v>
      </c>
      <c r="G3" s="4">
        <f>C3+(D3/60)+(E3/3600)</f>
        <v>0.54216666666666669</v>
      </c>
    </row>
    <row r="4" spans="2:9" x14ac:dyDescent="0.25">
      <c r="B4" s="3">
        <v>42006</v>
      </c>
      <c r="C4" s="2">
        <v>0</v>
      </c>
      <c r="D4" s="2">
        <v>32</v>
      </c>
      <c r="E4" s="2">
        <v>31.8</v>
      </c>
      <c r="F4" s="2" t="str">
        <f t="shared" ref="F4:F67" si="0">CONCATENATE(C4,"°",D4,"'",E4,"''")</f>
        <v>0°32'31.8''</v>
      </c>
      <c r="G4" s="4">
        <f t="shared" ref="G4:G258" si="1">C4+(D4/60)+(E4/3600)</f>
        <v>0.54216666666666669</v>
      </c>
    </row>
    <row r="5" spans="2:9" x14ac:dyDescent="0.25">
      <c r="B5" s="3">
        <v>42007</v>
      </c>
      <c r="C5" s="2">
        <v>0</v>
      </c>
      <c r="D5" s="2">
        <v>32</v>
      </c>
      <c r="E5" s="2">
        <v>31.8</v>
      </c>
      <c r="F5" s="2" t="str">
        <f t="shared" si="0"/>
        <v>0°32'31.8''</v>
      </c>
      <c r="G5" s="4">
        <f t="shared" si="1"/>
        <v>0.54216666666666669</v>
      </c>
    </row>
    <row r="6" spans="2:9" x14ac:dyDescent="0.25">
      <c r="B6" s="3">
        <v>42008</v>
      </c>
      <c r="C6" s="2">
        <v>0</v>
      </c>
      <c r="D6" s="2">
        <v>32</v>
      </c>
      <c r="E6" s="2">
        <v>31.8</v>
      </c>
      <c r="F6" s="2" t="str">
        <f t="shared" si="0"/>
        <v>0°32'31.8''</v>
      </c>
      <c r="G6" s="4">
        <f t="shared" si="1"/>
        <v>0.54216666666666669</v>
      </c>
    </row>
    <row r="7" spans="2:9" x14ac:dyDescent="0.25">
      <c r="B7" s="3">
        <v>42009</v>
      </c>
      <c r="C7" s="2">
        <v>0</v>
      </c>
      <c r="D7" s="2">
        <v>32</v>
      </c>
      <c r="E7" s="2">
        <v>31.8</v>
      </c>
      <c r="F7" s="2" t="str">
        <f t="shared" si="0"/>
        <v>0°32'31.8''</v>
      </c>
      <c r="G7" s="4">
        <f t="shared" si="1"/>
        <v>0.54216666666666669</v>
      </c>
      <c r="I7">
        <v>0</v>
      </c>
    </row>
    <row r="8" spans="2:9" x14ac:dyDescent="0.25">
      <c r="B8" s="3">
        <v>42010</v>
      </c>
      <c r="C8" s="2">
        <v>0</v>
      </c>
      <c r="D8" s="2">
        <v>32</v>
      </c>
      <c r="E8" s="2">
        <v>31.7</v>
      </c>
      <c r="F8" s="2" t="str">
        <f t="shared" si="0"/>
        <v>0°32'31.7''</v>
      </c>
      <c r="G8" s="4">
        <f t="shared" si="1"/>
        <v>0.54213888888888884</v>
      </c>
    </row>
    <row r="9" spans="2:9" x14ac:dyDescent="0.25">
      <c r="B9" s="3">
        <v>42011</v>
      </c>
      <c r="C9" s="2">
        <v>0</v>
      </c>
      <c r="D9" s="2">
        <v>32</v>
      </c>
      <c r="E9" s="2">
        <v>31.7</v>
      </c>
      <c r="F9" s="2" t="str">
        <f t="shared" si="0"/>
        <v>0°32'31.7''</v>
      </c>
      <c r="G9" s="4">
        <f t="shared" si="1"/>
        <v>0.54213888888888884</v>
      </c>
    </row>
    <row r="10" spans="2:9" x14ac:dyDescent="0.25">
      <c r="B10" s="3">
        <v>42012</v>
      </c>
      <c r="C10" s="2">
        <v>0</v>
      </c>
      <c r="D10" s="2">
        <v>32</v>
      </c>
      <c r="E10" s="2">
        <v>31.7</v>
      </c>
      <c r="F10" s="2" t="str">
        <f t="shared" si="0"/>
        <v>0°32'31.7''</v>
      </c>
      <c r="G10" s="4">
        <f t="shared" si="1"/>
        <v>0.54213888888888884</v>
      </c>
    </row>
    <row r="11" spans="2:9" x14ac:dyDescent="0.25">
      <c r="B11" s="3">
        <v>42013</v>
      </c>
      <c r="C11" s="2">
        <v>0</v>
      </c>
      <c r="D11" s="2">
        <v>32</v>
      </c>
      <c r="E11" s="2">
        <v>31.6</v>
      </c>
      <c r="F11" s="2" t="str">
        <f t="shared" si="0"/>
        <v>0°32'31.6''</v>
      </c>
      <c r="G11" s="4">
        <f t="shared" si="1"/>
        <v>0.5421111111111111</v>
      </c>
    </row>
    <row r="12" spans="2:9" x14ac:dyDescent="0.25">
      <c r="B12" s="3">
        <v>42014</v>
      </c>
      <c r="C12" s="2">
        <v>0</v>
      </c>
      <c r="D12" s="2">
        <v>32</v>
      </c>
      <c r="E12" s="2">
        <v>31.6</v>
      </c>
      <c r="F12" s="2" t="str">
        <f t="shared" si="0"/>
        <v>0°32'31.6''</v>
      </c>
      <c r="G12" s="4">
        <f t="shared" si="1"/>
        <v>0.5421111111111111</v>
      </c>
    </row>
    <row r="13" spans="2:9" x14ac:dyDescent="0.25">
      <c r="B13" s="3">
        <v>42015</v>
      </c>
      <c r="C13" s="2">
        <v>0</v>
      </c>
      <c r="D13" s="2">
        <v>32</v>
      </c>
      <c r="E13" s="2">
        <v>31.5</v>
      </c>
      <c r="F13" s="2" t="str">
        <f t="shared" si="0"/>
        <v>0°32'31.5''</v>
      </c>
      <c r="G13" s="4">
        <f t="shared" si="1"/>
        <v>0.54208333333333336</v>
      </c>
    </row>
    <row r="14" spans="2:9" x14ac:dyDescent="0.25">
      <c r="B14" s="3">
        <v>42016</v>
      </c>
      <c r="C14" s="2">
        <v>0</v>
      </c>
      <c r="D14" s="2">
        <v>32</v>
      </c>
      <c r="E14" s="2">
        <v>31.4</v>
      </c>
      <c r="F14" s="2" t="str">
        <f t="shared" si="0"/>
        <v>0°32'31.4''</v>
      </c>
      <c r="G14" s="4">
        <f t="shared" si="1"/>
        <v>0.54205555555555551</v>
      </c>
    </row>
    <row r="15" spans="2:9" x14ac:dyDescent="0.25">
      <c r="B15" s="3">
        <v>42017</v>
      </c>
      <c r="C15" s="2">
        <v>0</v>
      </c>
      <c r="D15" s="2">
        <v>32</v>
      </c>
      <c r="E15" s="2">
        <v>31.4</v>
      </c>
      <c r="F15" s="2" t="str">
        <f t="shared" si="0"/>
        <v>0°32'31.4''</v>
      </c>
      <c r="G15" s="4">
        <f t="shared" si="1"/>
        <v>0.54205555555555551</v>
      </c>
    </row>
    <row r="16" spans="2:9" x14ac:dyDescent="0.25">
      <c r="B16" s="3">
        <v>42018</v>
      </c>
      <c r="C16" s="2">
        <v>0</v>
      </c>
      <c r="D16" s="2">
        <v>32</v>
      </c>
      <c r="E16" s="2">
        <v>31.3</v>
      </c>
      <c r="F16" s="2" t="str">
        <f t="shared" si="0"/>
        <v>0°32'31.3''</v>
      </c>
      <c r="G16" s="4">
        <f t="shared" si="1"/>
        <v>0.54202777777777778</v>
      </c>
    </row>
    <row r="17" spans="2:7" x14ac:dyDescent="0.25">
      <c r="B17" s="3">
        <v>42019</v>
      </c>
      <c r="C17" s="2">
        <v>0</v>
      </c>
      <c r="D17" s="2">
        <v>32</v>
      </c>
      <c r="E17" s="2">
        <v>31.2</v>
      </c>
      <c r="F17" s="2" t="str">
        <f t="shared" si="0"/>
        <v>0°32'31.2''</v>
      </c>
      <c r="G17" s="4">
        <f t="shared" si="1"/>
        <v>0.54200000000000004</v>
      </c>
    </row>
    <row r="18" spans="2:7" x14ac:dyDescent="0.25">
      <c r="B18" s="3">
        <v>42020</v>
      </c>
      <c r="C18" s="2">
        <v>0</v>
      </c>
      <c r="D18" s="2">
        <v>32</v>
      </c>
      <c r="E18" s="2">
        <v>31.1</v>
      </c>
      <c r="F18" s="2" t="str">
        <f t="shared" si="0"/>
        <v>0°32'31.1''</v>
      </c>
      <c r="G18" s="4">
        <f t="shared" si="1"/>
        <v>0.54197222222222219</v>
      </c>
    </row>
    <row r="19" spans="2:7" x14ac:dyDescent="0.25">
      <c r="B19" s="3">
        <v>42021</v>
      </c>
      <c r="C19" s="2">
        <v>0</v>
      </c>
      <c r="D19" s="2">
        <v>32</v>
      </c>
      <c r="E19" s="2">
        <v>31</v>
      </c>
      <c r="F19" s="2" t="str">
        <f t="shared" si="0"/>
        <v>0°32'31''</v>
      </c>
      <c r="G19" s="4">
        <f t="shared" si="1"/>
        <v>0.54194444444444445</v>
      </c>
    </row>
    <row r="20" spans="2:7" x14ac:dyDescent="0.25">
      <c r="B20" s="3">
        <v>42022</v>
      </c>
      <c r="C20" s="2">
        <v>0</v>
      </c>
      <c r="D20" s="2">
        <v>32</v>
      </c>
      <c r="E20" s="2">
        <v>30.9</v>
      </c>
      <c r="F20" s="2" t="str">
        <f t="shared" si="0"/>
        <v>0°32'30.9''</v>
      </c>
      <c r="G20" s="4">
        <f t="shared" si="1"/>
        <v>0.54191666666666671</v>
      </c>
    </row>
    <row r="21" spans="2:7" x14ac:dyDescent="0.25">
      <c r="B21" s="3">
        <v>42023</v>
      </c>
      <c r="C21" s="2">
        <v>0</v>
      </c>
      <c r="D21" s="2">
        <v>32</v>
      </c>
      <c r="E21" s="2">
        <v>30.7</v>
      </c>
      <c r="F21" s="2" t="str">
        <f t="shared" si="0"/>
        <v>0°32'30.7''</v>
      </c>
      <c r="G21" s="4">
        <f t="shared" si="1"/>
        <v>0.54186111111111113</v>
      </c>
    </row>
    <row r="22" spans="2:7" x14ac:dyDescent="0.25">
      <c r="B22" s="3">
        <v>42024</v>
      </c>
      <c r="C22" s="2">
        <v>0</v>
      </c>
      <c r="D22" s="2">
        <v>32</v>
      </c>
      <c r="E22" s="2">
        <v>30.6</v>
      </c>
      <c r="F22" s="2" t="str">
        <f t="shared" si="0"/>
        <v>0°32'30.6''</v>
      </c>
      <c r="G22" s="4">
        <f t="shared" si="1"/>
        <v>0.54183333333333328</v>
      </c>
    </row>
    <row r="23" spans="2:7" x14ac:dyDescent="0.25">
      <c r="B23" s="3">
        <v>42025</v>
      </c>
      <c r="C23" s="2">
        <v>0</v>
      </c>
      <c r="D23" s="2">
        <v>32</v>
      </c>
      <c r="E23" s="2">
        <v>30.4</v>
      </c>
      <c r="F23" s="2" t="str">
        <f t="shared" si="0"/>
        <v>0°32'30.4''</v>
      </c>
      <c r="G23" s="4">
        <f t="shared" si="1"/>
        <v>0.5417777777777778</v>
      </c>
    </row>
    <row r="24" spans="2:7" x14ac:dyDescent="0.25">
      <c r="B24" s="3">
        <v>42026</v>
      </c>
      <c r="C24" s="2">
        <v>0</v>
      </c>
      <c r="D24" s="2">
        <v>32</v>
      </c>
      <c r="E24" s="2">
        <v>30.3</v>
      </c>
      <c r="F24" s="2" t="str">
        <f t="shared" si="0"/>
        <v>0°32'30.3''</v>
      </c>
      <c r="G24" s="4">
        <f t="shared" si="1"/>
        <v>0.54174999999999995</v>
      </c>
    </row>
    <row r="25" spans="2:7" x14ac:dyDescent="0.25">
      <c r="B25" s="3">
        <v>42027</v>
      </c>
      <c r="C25" s="2">
        <v>0</v>
      </c>
      <c r="D25" s="2">
        <v>32</v>
      </c>
      <c r="E25" s="2">
        <v>30.1</v>
      </c>
      <c r="F25" s="2" t="str">
        <f t="shared" si="0"/>
        <v>0°32'30.1''</v>
      </c>
      <c r="G25" s="4">
        <f t="shared" si="1"/>
        <v>0.54169444444444448</v>
      </c>
    </row>
    <row r="26" spans="2:7" x14ac:dyDescent="0.25">
      <c r="B26" s="3">
        <v>42028</v>
      </c>
      <c r="C26" s="2">
        <v>0</v>
      </c>
      <c r="D26" s="2">
        <v>32</v>
      </c>
      <c r="E26" s="2">
        <v>29.9</v>
      </c>
      <c r="F26" s="2" t="str">
        <f t="shared" si="0"/>
        <v>0°32'29.9''</v>
      </c>
      <c r="G26" s="4">
        <f t="shared" si="1"/>
        <v>0.54163888888888889</v>
      </c>
    </row>
    <row r="27" spans="2:7" x14ac:dyDescent="0.25">
      <c r="B27" s="3">
        <v>42029</v>
      </c>
      <c r="C27" s="2">
        <v>0</v>
      </c>
      <c r="D27" s="2">
        <v>32</v>
      </c>
      <c r="E27" s="2">
        <v>29.7</v>
      </c>
      <c r="F27" s="2" t="str">
        <f t="shared" si="0"/>
        <v>0°32'29.7''</v>
      </c>
      <c r="G27" s="4">
        <f t="shared" si="1"/>
        <v>0.54158333333333331</v>
      </c>
    </row>
    <row r="28" spans="2:7" x14ac:dyDescent="0.25">
      <c r="B28" s="3">
        <v>42030</v>
      </c>
      <c r="C28" s="2">
        <v>0</v>
      </c>
      <c r="D28" s="2">
        <v>32</v>
      </c>
      <c r="E28" s="2">
        <v>29.5</v>
      </c>
      <c r="F28" s="2" t="str">
        <f t="shared" si="0"/>
        <v>0°32'29.5''</v>
      </c>
      <c r="G28" s="4">
        <f t="shared" si="1"/>
        <v>0.54152777777777772</v>
      </c>
    </row>
    <row r="29" spans="2:7" x14ac:dyDescent="0.25">
      <c r="B29" s="3">
        <v>42031</v>
      </c>
      <c r="C29" s="2">
        <v>0</v>
      </c>
      <c r="D29" s="2">
        <v>32</v>
      </c>
      <c r="E29" s="2">
        <v>29.3</v>
      </c>
      <c r="F29" s="2" t="str">
        <f t="shared" si="0"/>
        <v>0°32'29.3''</v>
      </c>
      <c r="G29" s="4">
        <f t="shared" si="1"/>
        <v>0.54147222222222224</v>
      </c>
    </row>
    <row r="30" spans="2:7" x14ac:dyDescent="0.25">
      <c r="B30" s="3">
        <v>42032</v>
      </c>
      <c r="C30" s="2">
        <v>0</v>
      </c>
      <c r="D30" s="2">
        <v>32</v>
      </c>
      <c r="E30" s="2">
        <v>29</v>
      </c>
      <c r="F30" s="2" t="str">
        <f t="shared" si="0"/>
        <v>0°32'29''</v>
      </c>
      <c r="G30" s="4">
        <f t="shared" si="1"/>
        <v>0.54138888888888892</v>
      </c>
    </row>
    <row r="31" spans="2:7" x14ac:dyDescent="0.25">
      <c r="B31" s="3">
        <v>42033</v>
      </c>
      <c r="C31" s="2">
        <v>0</v>
      </c>
      <c r="D31" s="2">
        <v>32</v>
      </c>
      <c r="E31" s="2">
        <v>28.8</v>
      </c>
      <c r="F31" s="2" t="str">
        <f t="shared" si="0"/>
        <v>0°32'28.8''</v>
      </c>
      <c r="G31" s="4">
        <f t="shared" si="1"/>
        <v>0.54133333333333333</v>
      </c>
    </row>
    <row r="32" spans="2:7" x14ac:dyDescent="0.25">
      <c r="B32" s="3">
        <v>42034</v>
      </c>
      <c r="C32" s="2">
        <v>0</v>
      </c>
      <c r="D32" s="2">
        <v>32</v>
      </c>
      <c r="E32" s="2">
        <v>28.5</v>
      </c>
      <c r="F32" s="2" t="str">
        <f t="shared" si="0"/>
        <v>0°32'28.5''</v>
      </c>
      <c r="G32" s="4">
        <f t="shared" si="1"/>
        <v>0.54125000000000001</v>
      </c>
    </row>
    <row r="33" spans="2:7" x14ac:dyDescent="0.25">
      <c r="B33" s="3">
        <v>42035</v>
      </c>
      <c r="C33" s="2">
        <v>0</v>
      </c>
      <c r="D33" s="2">
        <v>32</v>
      </c>
      <c r="E33" s="2">
        <v>28.3</v>
      </c>
      <c r="F33" s="2" t="str">
        <f t="shared" si="0"/>
        <v>0°32'28.3''</v>
      </c>
      <c r="G33" s="4">
        <f t="shared" si="1"/>
        <v>0.54119444444444442</v>
      </c>
    </row>
    <row r="34" spans="2:7" x14ac:dyDescent="0.25">
      <c r="B34" s="3">
        <v>42036</v>
      </c>
      <c r="C34" s="2">
        <v>0</v>
      </c>
      <c r="D34" s="2">
        <v>32</v>
      </c>
      <c r="E34" s="2">
        <v>28</v>
      </c>
      <c r="F34" s="2" t="str">
        <f t="shared" si="0"/>
        <v>0°32'28''</v>
      </c>
      <c r="G34" s="4">
        <f t="shared" si="1"/>
        <v>0.5411111111111111</v>
      </c>
    </row>
    <row r="35" spans="2:7" x14ac:dyDescent="0.25">
      <c r="B35" s="3">
        <v>42037</v>
      </c>
      <c r="C35" s="2">
        <v>0</v>
      </c>
      <c r="D35" s="2">
        <v>32</v>
      </c>
      <c r="E35" s="2">
        <v>27.7</v>
      </c>
      <c r="F35" s="2" t="str">
        <f t="shared" si="0"/>
        <v>0°32'27.7''</v>
      </c>
      <c r="G35" s="4">
        <f t="shared" si="1"/>
        <v>0.54102777777777777</v>
      </c>
    </row>
    <row r="36" spans="2:7" x14ac:dyDescent="0.25">
      <c r="B36" s="3">
        <v>42038</v>
      </c>
      <c r="C36" s="2">
        <v>0</v>
      </c>
      <c r="D36" s="2">
        <v>32</v>
      </c>
      <c r="E36" s="2">
        <v>27.4</v>
      </c>
      <c r="F36" s="2" t="str">
        <f t="shared" si="0"/>
        <v>0°32'27.4''</v>
      </c>
      <c r="G36" s="4">
        <f t="shared" si="1"/>
        <v>0.54094444444444445</v>
      </c>
    </row>
    <row r="37" spans="2:7" x14ac:dyDescent="0.25">
      <c r="B37" s="3">
        <v>42039</v>
      </c>
      <c r="C37" s="2">
        <v>0</v>
      </c>
      <c r="D37" s="2">
        <v>32</v>
      </c>
      <c r="E37" s="2">
        <v>27.1</v>
      </c>
      <c r="F37" s="2" t="str">
        <f t="shared" si="0"/>
        <v>0°32'27.1''</v>
      </c>
      <c r="G37" s="4">
        <f t="shared" si="1"/>
        <v>0.54086111111111113</v>
      </c>
    </row>
    <row r="38" spans="2:7" x14ac:dyDescent="0.25">
      <c r="B38" s="3">
        <v>42040</v>
      </c>
      <c r="C38" s="2">
        <v>0</v>
      </c>
      <c r="D38" s="2">
        <v>32</v>
      </c>
      <c r="E38" s="2">
        <v>26.8</v>
      </c>
      <c r="F38" s="2" t="str">
        <f t="shared" si="0"/>
        <v>0°32'26.8''</v>
      </c>
      <c r="G38" s="4">
        <f t="shared" si="1"/>
        <v>0.5407777777777778</v>
      </c>
    </row>
    <row r="39" spans="2:7" x14ac:dyDescent="0.25">
      <c r="B39" s="3">
        <v>42041</v>
      </c>
      <c r="C39" s="2">
        <v>0</v>
      </c>
      <c r="D39" s="2">
        <v>32</v>
      </c>
      <c r="E39" s="2">
        <v>26.5</v>
      </c>
      <c r="F39" s="2" t="str">
        <f t="shared" si="0"/>
        <v>0°32'26.5''</v>
      </c>
      <c r="G39" s="4">
        <f t="shared" si="1"/>
        <v>0.54069444444444448</v>
      </c>
    </row>
    <row r="40" spans="2:7" x14ac:dyDescent="0.25">
      <c r="B40" s="3">
        <v>42042</v>
      </c>
      <c r="C40" s="2">
        <v>0</v>
      </c>
      <c r="D40" s="2">
        <v>32</v>
      </c>
      <c r="E40" s="2">
        <v>26.1</v>
      </c>
      <c r="F40" s="2" t="str">
        <f t="shared" si="0"/>
        <v>0°32'26.1''</v>
      </c>
      <c r="G40" s="4">
        <f t="shared" si="1"/>
        <v>0.5405833333333333</v>
      </c>
    </row>
    <row r="41" spans="2:7" x14ac:dyDescent="0.25">
      <c r="B41" s="3">
        <v>42043</v>
      </c>
      <c r="C41" s="2">
        <v>0</v>
      </c>
      <c r="D41" s="2">
        <v>32</v>
      </c>
      <c r="E41" s="2">
        <v>25.8</v>
      </c>
      <c r="F41" s="2" t="str">
        <f t="shared" si="0"/>
        <v>0°32'25.8''</v>
      </c>
      <c r="G41" s="4">
        <f t="shared" si="1"/>
        <v>0.54049999999999998</v>
      </c>
    </row>
    <row r="42" spans="2:7" x14ac:dyDescent="0.25">
      <c r="B42" s="3">
        <v>42044</v>
      </c>
      <c r="C42" s="2">
        <v>0</v>
      </c>
      <c r="D42" s="2">
        <v>32</v>
      </c>
      <c r="E42" s="2">
        <v>25.5</v>
      </c>
      <c r="F42" s="2" t="str">
        <f t="shared" si="0"/>
        <v>0°32'25.5''</v>
      </c>
      <c r="G42" s="4">
        <f t="shared" si="1"/>
        <v>0.54041666666666666</v>
      </c>
    </row>
    <row r="43" spans="2:7" x14ac:dyDescent="0.25">
      <c r="B43" s="3">
        <v>42045</v>
      </c>
      <c r="C43" s="2">
        <v>0</v>
      </c>
      <c r="D43" s="2">
        <v>32</v>
      </c>
      <c r="E43" s="2">
        <v>25.1</v>
      </c>
      <c r="F43" s="2" t="str">
        <f t="shared" si="0"/>
        <v>0°32'25.1''</v>
      </c>
      <c r="G43" s="4">
        <f t="shared" si="1"/>
        <v>0.54030555555555559</v>
      </c>
    </row>
    <row r="44" spans="2:7" x14ac:dyDescent="0.25">
      <c r="B44" s="3">
        <v>42046</v>
      </c>
      <c r="C44" s="2">
        <v>0</v>
      </c>
      <c r="D44" s="2">
        <v>32</v>
      </c>
      <c r="E44" s="2">
        <v>24.8</v>
      </c>
      <c r="F44" s="2" t="str">
        <f t="shared" si="0"/>
        <v>0°32'24.8''</v>
      </c>
      <c r="G44" s="4">
        <f t="shared" si="1"/>
        <v>0.54022222222222216</v>
      </c>
    </row>
    <row r="45" spans="2:7" x14ac:dyDescent="0.25">
      <c r="B45" s="3">
        <v>42047</v>
      </c>
      <c r="C45" s="2">
        <v>0</v>
      </c>
      <c r="D45" s="2">
        <v>32</v>
      </c>
      <c r="E45" s="2">
        <v>24.5</v>
      </c>
      <c r="F45" s="2" t="str">
        <f t="shared" si="0"/>
        <v>0°32'24.5''</v>
      </c>
      <c r="G45" s="4">
        <f t="shared" si="1"/>
        <v>0.54013888888888884</v>
      </c>
    </row>
    <row r="46" spans="2:7" x14ac:dyDescent="0.25">
      <c r="B46" s="3">
        <v>42048</v>
      </c>
      <c r="C46" s="2">
        <v>0</v>
      </c>
      <c r="D46" s="2">
        <v>32</v>
      </c>
      <c r="E46" s="2">
        <v>24.1</v>
      </c>
      <c r="F46" s="2" t="str">
        <f t="shared" si="0"/>
        <v>0°32'24.1''</v>
      </c>
      <c r="G46" s="4">
        <f t="shared" si="1"/>
        <v>0.54002777777777777</v>
      </c>
    </row>
    <row r="47" spans="2:7" x14ac:dyDescent="0.25">
      <c r="B47" s="3">
        <v>42049</v>
      </c>
      <c r="C47" s="2">
        <v>0</v>
      </c>
      <c r="D47" s="2">
        <v>32</v>
      </c>
      <c r="E47" s="2">
        <v>23.7</v>
      </c>
      <c r="F47" s="2" t="str">
        <f t="shared" si="0"/>
        <v>0°32'23.7''</v>
      </c>
      <c r="G47" s="4">
        <f t="shared" si="1"/>
        <v>0.53991666666666671</v>
      </c>
    </row>
    <row r="48" spans="2:7" x14ac:dyDescent="0.25">
      <c r="B48" s="3">
        <v>42050</v>
      </c>
      <c r="C48" s="2">
        <v>0</v>
      </c>
      <c r="D48" s="2">
        <v>32</v>
      </c>
      <c r="E48" s="2">
        <v>23.4</v>
      </c>
      <c r="F48" s="2" t="str">
        <f t="shared" si="0"/>
        <v>0°32'23.4''</v>
      </c>
      <c r="G48" s="4">
        <f t="shared" si="1"/>
        <v>0.53983333333333328</v>
      </c>
    </row>
    <row r="49" spans="2:7" x14ac:dyDescent="0.25">
      <c r="B49" s="3">
        <v>42051</v>
      </c>
      <c r="C49" s="2">
        <v>0</v>
      </c>
      <c r="D49" s="2">
        <v>32</v>
      </c>
      <c r="E49" s="2">
        <v>23</v>
      </c>
      <c r="F49" s="2" t="str">
        <f t="shared" si="0"/>
        <v>0°32'23''</v>
      </c>
      <c r="G49" s="4">
        <f t="shared" si="1"/>
        <v>0.53972222222222221</v>
      </c>
    </row>
    <row r="50" spans="2:7" x14ac:dyDescent="0.25">
      <c r="B50" s="3">
        <v>42052</v>
      </c>
      <c r="C50" s="2">
        <v>0</v>
      </c>
      <c r="D50" s="2">
        <v>32</v>
      </c>
      <c r="E50" s="2">
        <v>22.6</v>
      </c>
      <c r="F50" s="2" t="str">
        <f t="shared" si="0"/>
        <v>0°32'22.6''</v>
      </c>
      <c r="G50" s="4">
        <f t="shared" si="1"/>
        <v>0.53961111111111115</v>
      </c>
    </row>
    <row r="51" spans="2:7" x14ac:dyDescent="0.25">
      <c r="B51" s="3">
        <v>42053</v>
      </c>
      <c r="C51" s="2">
        <v>0</v>
      </c>
      <c r="D51" s="2">
        <v>32</v>
      </c>
      <c r="E51" s="2">
        <v>22.2</v>
      </c>
      <c r="F51" s="2" t="str">
        <f t="shared" si="0"/>
        <v>0°32'22.2''</v>
      </c>
      <c r="G51" s="4">
        <f t="shared" si="1"/>
        <v>0.53949999999999998</v>
      </c>
    </row>
    <row r="52" spans="2:7" x14ac:dyDescent="0.25">
      <c r="B52" s="3">
        <v>42054</v>
      </c>
      <c r="C52" s="2">
        <v>0</v>
      </c>
      <c r="D52" s="2">
        <v>32</v>
      </c>
      <c r="E52" s="2">
        <v>21.8</v>
      </c>
      <c r="F52" s="2" t="str">
        <f t="shared" si="0"/>
        <v>0°32'21.8''</v>
      </c>
      <c r="G52" s="4">
        <f t="shared" si="1"/>
        <v>0.53938888888888892</v>
      </c>
    </row>
    <row r="53" spans="2:7" x14ac:dyDescent="0.25">
      <c r="B53" s="3">
        <v>42055</v>
      </c>
      <c r="C53" s="2">
        <v>0</v>
      </c>
      <c r="D53" s="2">
        <v>32</v>
      </c>
      <c r="E53" s="2">
        <v>21.4</v>
      </c>
      <c r="F53" s="2" t="str">
        <f t="shared" si="0"/>
        <v>0°32'21.4''</v>
      </c>
      <c r="G53" s="4">
        <f t="shared" si="1"/>
        <v>0.53927777777777774</v>
      </c>
    </row>
    <row r="54" spans="2:7" x14ac:dyDescent="0.25">
      <c r="B54" s="3">
        <v>42056</v>
      </c>
      <c r="C54" s="2">
        <v>0</v>
      </c>
      <c r="D54" s="2">
        <v>32</v>
      </c>
      <c r="E54" s="2">
        <v>21</v>
      </c>
      <c r="F54" s="2" t="str">
        <f t="shared" si="0"/>
        <v>0°32'21''</v>
      </c>
      <c r="G54" s="4">
        <f t="shared" si="1"/>
        <v>0.53916666666666668</v>
      </c>
    </row>
    <row r="55" spans="2:7" x14ac:dyDescent="0.25">
      <c r="B55" s="3">
        <v>42057</v>
      </c>
      <c r="C55" s="2">
        <v>0</v>
      </c>
      <c r="D55" s="2">
        <v>32</v>
      </c>
      <c r="E55" s="2">
        <v>20.6</v>
      </c>
      <c r="F55" s="2" t="str">
        <f t="shared" si="0"/>
        <v>0°32'20.6''</v>
      </c>
      <c r="G55" s="4">
        <f t="shared" si="1"/>
        <v>0.53905555555555551</v>
      </c>
    </row>
    <row r="56" spans="2:7" x14ac:dyDescent="0.25">
      <c r="B56" s="3">
        <v>42058</v>
      </c>
      <c r="C56" s="2">
        <v>0</v>
      </c>
      <c r="D56" s="2">
        <v>32</v>
      </c>
      <c r="E56" s="2">
        <v>20.2</v>
      </c>
      <c r="F56" s="2" t="str">
        <f t="shared" si="0"/>
        <v>0°32'20.2''</v>
      </c>
      <c r="G56" s="4">
        <f t="shared" si="1"/>
        <v>0.53894444444444445</v>
      </c>
    </row>
    <row r="57" spans="2:7" x14ac:dyDescent="0.25">
      <c r="B57" s="3">
        <v>42059</v>
      </c>
      <c r="C57" s="2">
        <v>0</v>
      </c>
      <c r="D57" s="2">
        <v>32</v>
      </c>
      <c r="E57" s="2">
        <v>19.7</v>
      </c>
      <c r="F57" s="2" t="str">
        <f t="shared" si="0"/>
        <v>0°32'19.7''</v>
      </c>
      <c r="G57" s="4">
        <f t="shared" si="1"/>
        <v>0.53880555555555554</v>
      </c>
    </row>
    <row r="58" spans="2:7" x14ac:dyDescent="0.25">
      <c r="B58" s="3">
        <v>42060</v>
      </c>
      <c r="C58" s="2">
        <v>0</v>
      </c>
      <c r="D58" s="2">
        <v>32</v>
      </c>
      <c r="E58" s="2">
        <v>19.3</v>
      </c>
      <c r="F58" s="2" t="str">
        <f t="shared" si="0"/>
        <v>0°32'19.3''</v>
      </c>
      <c r="G58" s="4">
        <f t="shared" si="1"/>
        <v>0.53869444444444448</v>
      </c>
    </row>
    <row r="59" spans="2:7" x14ac:dyDescent="0.25">
      <c r="B59" s="3">
        <v>42061</v>
      </c>
      <c r="C59" s="2">
        <v>0</v>
      </c>
      <c r="D59" s="2">
        <v>32</v>
      </c>
      <c r="E59" s="2">
        <v>18.8</v>
      </c>
      <c r="F59" s="2" t="str">
        <f t="shared" si="0"/>
        <v>0°32'18.8''</v>
      </c>
      <c r="G59" s="4">
        <f t="shared" si="1"/>
        <v>0.53855555555555557</v>
      </c>
    </row>
    <row r="60" spans="2:7" x14ac:dyDescent="0.25">
      <c r="B60" s="3">
        <v>42062</v>
      </c>
      <c r="C60" s="2">
        <v>0</v>
      </c>
      <c r="D60" s="2">
        <v>32</v>
      </c>
      <c r="E60" s="2">
        <v>18.399999999999999</v>
      </c>
      <c r="F60" s="2" t="str">
        <f t="shared" si="0"/>
        <v>0°32'18.4''</v>
      </c>
      <c r="G60" s="4">
        <f t="shared" si="1"/>
        <v>0.53844444444444439</v>
      </c>
    </row>
    <row r="61" spans="2:7" x14ac:dyDescent="0.25">
      <c r="B61" s="3">
        <v>42063</v>
      </c>
      <c r="C61" s="2">
        <v>0</v>
      </c>
      <c r="D61" s="2">
        <v>32</v>
      </c>
      <c r="E61" s="2">
        <v>17.899999999999999</v>
      </c>
      <c r="F61" s="2" t="str">
        <f t="shared" si="0"/>
        <v>0°32'17.9''</v>
      </c>
      <c r="G61" s="4">
        <f t="shared" si="1"/>
        <v>0.53830555555555559</v>
      </c>
    </row>
    <row r="62" spans="2:7" x14ac:dyDescent="0.25">
      <c r="B62" s="3">
        <v>42064</v>
      </c>
      <c r="C62" s="2">
        <v>0</v>
      </c>
      <c r="D62" s="2">
        <v>32</v>
      </c>
      <c r="E62" s="2">
        <v>17.3</v>
      </c>
      <c r="F62" s="2" t="str">
        <f t="shared" si="0"/>
        <v>0°32'17.3''</v>
      </c>
      <c r="G62" s="4">
        <f t="shared" si="1"/>
        <v>0.53813888888888883</v>
      </c>
    </row>
    <row r="63" spans="2:7" x14ac:dyDescent="0.25">
      <c r="B63" s="3">
        <v>42065</v>
      </c>
      <c r="C63" s="2">
        <v>0</v>
      </c>
      <c r="D63" s="2">
        <v>32</v>
      </c>
      <c r="E63" s="2">
        <v>16.899999999999999</v>
      </c>
      <c r="F63" s="2" t="str">
        <f t="shared" si="0"/>
        <v>0°32'16.9''</v>
      </c>
      <c r="G63" s="4">
        <f t="shared" si="1"/>
        <v>0.53802777777777777</v>
      </c>
    </row>
    <row r="64" spans="2:7" x14ac:dyDescent="0.25">
      <c r="B64" s="3">
        <v>42066</v>
      </c>
      <c r="C64" s="2">
        <v>0</v>
      </c>
      <c r="D64" s="2">
        <v>32</v>
      </c>
      <c r="E64" s="2">
        <v>16.399999999999999</v>
      </c>
      <c r="F64" s="2" t="str">
        <f t="shared" si="0"/>
        <v>0°32'16.4''</v>
      </c>
      <c r="G64" s="4">
        <f t="shared" si="1"/>
        <v>0.53788888888888886</v>
      </c>
    </row>
    <row r="65" spans="2:7" x14ac:dyDescent="0.25">
      <c r="B65" s="3">
        <v>42067</v>
      </c>
      <c r="C65" s="2">
        <v>0</v>
      </c>
      <c r="D65" s="2">
        <v>32</v>
      </c>
      <c r="E65" s="2">
        <v>15.9</v>
      </c>
      <c r="F65" s="2" t="str">
        <f t="shared" si="0"/>
        <v>0°32'15.9''</v>
      </c>
      <c r="G65" s="4">
        <f t="shared" si="1"/>
        <v>0.53774999999999995</v>
      </c>
    </row>
    <row r="66" spans="2:7" x14ac:dyDescent="0.25">
      <c r="B66" s="3">
        <v>42068</v>
      </c>
      <c r="C66" s="2">
        <v>0</v>
      </c>
      <c r="D66" s="2">
        <v>32</v>
      </c>
      <c r="E66" s="2">
        <v>15.4</v>
      </c>
      <c r="F66" s="2" t="str">
        <f t="shared" si="0"/>
        <v>0°32'15.4''</v>
      </c>
      <c r="G66" s="4">
        <f t="shared" si="1"/>
        <v>0.53761111111111115</v>
      </c>
    </row>
    <row r="67" spans="2:7" x14ac:dyDescent="0.25">
      <c r="B67" s="3">
        <v>42069</v>
      </c>
      <c r="C67" s="2">
        <v>0</v>
      </c>
      <c r="D67" s="2">
        <v>32</v>
      </c>
      <c r="E67" s="2">
        <v>15</v>
      </c>
      <c r="F67" s="2" t="str">
        <f t="shared" si="0"/>
        <v>0°32'15''</v>
      </c>
      <c r="G67" s="4">
        <f t="shared" si="1"/>
        <v>0.53749999999999998</v>
      </c>
    </row>
    <row r="68" spans="2:7" x14ac:dyDescent="0.25">
      <c r="B68" s="3">
        <v>42070</v>
      </c>
      <c r="C68" s="2">
        <v>0</v>
      </c>
      <c r="D68" s="2">
        <v>32</v>
      </c>
      <c r="E68" s="2">
        <v>14.5</v>
      </c>
      <c r="F68" s="2" t="str">
        <f t="shared" ref="F68:F131" si="2">CONCATENATE(C68,"°",D68,"'",E68,"''")</f>
        <v>0°32'14.5''</v>
      </c>
      <c r="G68" s="4">
        <f t="shared" si="1"/>
        <v>0.53736111111111107</v>
      </c>
    </row>
    <row r="69" spans="2:7" x14ac:dyDescent="0.25">
      <c r="B69" s="3">
        <v>42071</v>
      </c>
      <c r="C69" s="2">
        <v>0</v>
      </c>
      <c r="D69" s="2">
        <v>32</v>
      </c>
      <c r="E69" s="2">
        <v>14</v>
      </c>
      <c r="F69" s="2" t="str">
        <f t="shared" si="2"/>
        <v>0°32'14''</v>
      </c>
      <c r="G69" s="4">
        <f t="shared" si="1"/>
        <v>0.53722222222222227</v>
      </c>
    </row>
    <row r="70" spans="2:7" x14ac:dyDescent="0.25">
      <c r="B70" s="3">
        <v>42072</v>
      </c>
      <c r="C70" s="2">
        <v>0</v>
      </c>
      <c r="D70" s="2">
        <v>32</v>
      </c>
      <c r="E70" s="2">
        <v>13.4</v>
      </c>
      <c r="F70" s="2" t="str">
        <f t="shared" si="2"/>
        <v>0°32'13.4''</v>
      </c>
      <c r="G70" s="4">
        <f t="shared" si="1"/>
        <v>0.53705555555555551</v>
      </c>
    </row>
    <row r="71" spans="2:7" x14ac:dyDescent="0.25">
      <c r="B71" s="3">
        <v>42073</v>
      </c>
      <c r="C71" s="2">
        <v>0</v>
      </c>
      <c r="D71" s="2">
        <v>32</v>
      </c>
      <c r="E71" s="2">
        <v>12.9</v>
      </c>
      <c r="F71" s="2" t="str">
        <f t="shared" si="2"/>
        <v>0°32'12.9''</v>
      </c>
      <c r="G71" s="4">
        <f t="shared" si="1"/>
        <v>0.53691666666666671</v>
      </c>
    </row>
    <row r="72" spans="2:7" x14ac:dyDescent="0.25">
      <c r="B72" s="3">
        <v>42074</v>
      </c>
      <c r="C72" s="2">
        <v>0</v>
      </c>
      <c r="D72" s="2">
        <v>32</v>
      </c>
      <c r="E72" s="2">
        <v>12.4</v>
      </c>
      <c r="F72" s="2" t="str">
        <f t="shared" si="2"/>
        <v>0°32'12.4''</v>
      </c>
      <c r="G72" s="4">
        <f t="shared" si="1"/>
        <v>0.5367777777777778</v>
      </c>
    </row>
    <row r="73" spans="2:7" x14ac:dyDescent="0.25">
      <c r="B73" s="3">
        <v>42075</v>
      </c>
      <c r="C73" s="2">
        <v>0</v>
      </c>
      <c r="D73" s="2">
        <v>32</v>
      </c>
      <c r="E73" s="2">
        <v>11.9</v>
      </c>
      <c r="F73" s="2" t="str">
        <f t="shared" si="2"/>
        <v>0°32'11.9''</v>
      </c>
      <c r="G73" s="4">
        <f t="shared" si="1"/>
        <v>0.53663888888888889</v>
      </c>
    </row>
    <row r="74" spans="2:7" x14ac:dyDescent="0.25">
      <c r="B74" s="3">
        <v>42076</v>
      </c>
      <c r="C74" s="2">
        <v>0</v>
      </c>
      <c r="D74" s="2">
        <v>32</v>
      </c>
      <c r="E74" s="2">
        <v>11.3</v>
      </c>
      <c r="F74" s="2" t="str">
        <f t="shared" si="2"/>
        <v>0°32'11.3''</v>
      </c>
      <c r="G74" s="4">
        <f t="shared" si="1"/>
        <v>0.53647222222222224</v>
      </c>
    </row>
    <row r="75" spans="2:7" x14ac:dyDescent="0.25">
      <c r="B75" s="3">
        <v>42077</v>
      </c>
      <c r="C75" s="2">
        <v>0</v>
      </c>
      <c r="D75" s="2">
        <v>32</v>
      </c>
      <c r="E75" s="2">
        <v>10.8</v>
      </c>
      <c r="F75" s="2" t="str">
        <f t="shared" si="2"/>
        <v>0°32'10.8''</v>
      </c>
      <c r="G75" s="4">
        <f t="shared" si="1"/>
        <v>0.53633333333333333</v>
      </c>
    </row>
    <row r="76" spans="2:7" x14ac:dyDescent="0.25">
      <c r="B76" s="3">
        <v>42078</v>
      </c>
      <c r="C76" s="2">
        <v>0</v>
      </c>
      <c r="D76" s="2">
        <v>32</v>
      </c>
      <c r="E76" s="2">
        <v>10.3</v>
      </c>
      <c r="F76" s="2" t="str">
        <f t="shared" si="2"/>
        <v>0°32'10.3''</v>
      </c>
      <c r="G76" s="4">
        <f t="shared" si="1"/>
        <v>0.53619444444444442</v>
      </c>
    </row>
    <row r="77" spans="2:7" x14ac:dyDescent="0.25">
      <c r="B77" s="3">
        <v>42079</v>
      </c>
      <c r="C77" s="2">
        <v>0</v>
      </c>
      <c r="D77" s="2">
        <v>32</v>
      </c>
      <c r="E77" s="2">
        <v>9.6999999999999993</v>
      </c>
      <c r="F77" s="2" t="str">
        <f t="shared" si="2"/>
        <v>0°32'9.7''</v>
      </c>
      <c r="G77" s="4">
        <f t="shared" si="1"/>
        <v>0.53602777777777777</v>
      </c>
    </row>
    <row r="78" spans="2:7" x14ac:dyDescent="0.25">
      <c r="B78" s="3">
        <v>42080</v>
      </c>
      <c r="C78" s="2">
        <v>0</v>
      </c>
      <c r="D78" s="2">
        <v>32</v>
      </c>
      <c r="E78" s="2">
        <v>9.1999999999999993</v>
      </c>
      <c r="F78" s="2" t="str">
        <f t="shared" si="2"/>
        <v>0°32'9.2''</v>
      </c>
      <c r="G78" s="4">
        <f t="shared" si="1"/>
        <v>0.53588888888888886</v>
      </c>
    </row>
    <row r="79" spans="2:7" x14ac:dyDescent="0.25">
      <c r="B79" s="3">
        <v>42081</v>
      </c>
      <c r="C79" s="2">
        <v>0</v>
      </c>
      <c r="D79" s="2">
        <v>32</v>
      </c>
      <c r="E79" s="2">
        <v>8.6</v>
      </c>
      <c r="F79" s="2" t="str">
        <f t="shared" si="2"/>
        <v>0°32'8.6''</v>
      </c>
      <c r="G79" s="4">
        <f t="shared" si="1"/>
        <v>0.53572222222222221</v>
      </c>
    </row>
    <row r="80" spans="2:7" x14ac:dyDescent="0.25">
      <c r="B80" s="3">
        <v>42082</v>
      </c>
      <c r="C80" s="2">
        <v>0</v>
      </c>
      <c r="D80" s="2">
        <v>32</v>
      </c>
      <c r="E80" s="2">
        <v>8.1</v>
      </c>
      <c r="F80" s="2" t="str">
        <f t="shared" si="2"/>
        <v>0°32'8.1''</v>
      </c>
      <c r="G80" s="4">
        <f t="shared" si="1"/>
        <v>0.5355833333333333</v>
      </c>
    </row>
    <row r="81" spans="2:7" x14ac:dyDescent="0.25">
      <c r="B81" s="3">
        <v>42083</v>
      </c>
      <c r="C81" s="2">
        <v>0</v>
      </c>
      <c r="D81" s="2">
        <v>32</v>
      </c>
      <c r="E81" s="2">
        <v>7.6</v>
      </c>
      <c r="F81" s="2" t="str">
        <f t="shared" si="2"/>
        <v>0°32'7.6''</v>
      </c>
      <c r="G81" s="4">
        <f t="shared" si="1"/>
        <v>0.53544444444444439</v>
      </c>
    </row>
    <row r="82" spans="2:7" x14ac:dyDescent="0.25">
      <c r="B82" s="3">
        <v>42084</v>
      </c>
      <c r="C82" s="2">
        <v>0</v>
      </c>
      <c r="D82" s="2">
        <v>32</v>
      </c>
      <c r="E82" s="2">
        <v>7</v>
      </c>
      <c r="F82" s="2" t="str">
        <f t="shared" si="2"/>
        <v>0°32'7''</v>
      </c>
      <c r="G82" s="4">
        <f t="shared" si="1"/>
        <v>0.53527777777777774</v>
      </c>
    </row>
    <row r="83" spans="2:7" x14ac:dyDescent="0.25">
      <c r="B83" s="3">
        <v>42085</v>
      </c>
      <c r="C83" s="2">
        <v>0</v>
      </c>
      <c r="D83" s="2">
        <v>32</v>
      </c>
      <c r="E83" s="2">
        <v>6.5</v>
      </c>
      <c r="F83" s="2" t="str">
        <f t="shared" si="2"/>
        <v>0°32'6.5''</v>
      </c>
      <c r="G83" s="4">
        <f t="shared" si="1"/>
        <v>0.53513888888888883</v>
      </c>
    </row>
    <row r="84" spans="2:7" x14ac:dyDescent="0.25">
      <c r="B84" s="3">
        <v>42086</v>
      </c>
      <c r="C84" s="2">
        <v>0</v>
      </c>
      <c r="D84" s="2">
        <v>32</v>
      </c>
      <c r="E84" s="2">
        <v>6</v>
      </c>
      <c r="F84" s="2" t="str">
        <f t="shared" si="2"/>
        <v>0°32'6''</v>
      </c>
      <c r="G84" s="4">
        <f t="shared" si="1"/>
        <v>0.53500000000000003</v>
      </c>
    </row>
    <row r="85" spans="2:7" x14ac:dyDescent="0.25">
      <c r="B85" s="3">
        <v>42087</v>
      </c>
      <c r="C85" s="2">
        <v>0</v>
      </c>
      <c r="D85" s="2">
        <v>32</v>
      </c>
      <c r="E85" s="2">
        <v>5.4</v>
      </c>
      <c r="F85" s="2" t="str">
        <f t="shared" si="2"/>
        <v>0°32'5.4''</v>
      </c>
      <c r="G85" s="4">
        <f t="shared" si="1"/>
        <v>0.53483333333333327</v>
      </c>
    </row>
    <row r="86" spans="2:7" x14ac:dyDescent="0.25">
      <c r="B86" s="3">
        <v>42088</v>
      </c>
      <c r="C86" s="2">
        <v>0</v>
      </c>
      <c r="D86" s="2">
        <v>32</v>
      </c>
      <c r="E86" s="2">
        <v>4.9000000000000004</v>
      </c>
      <c r="F86" s="2" t="str">
        <f t="shared" si="2"/>
        <v>0°32'4.9''</v>
      </c>
      <c r="G86" s="4">
        <f t="shared" si="1"/>
        <v>0.53469444444444447</v>
      </c>
    </row>
    <row r="87" spans="2:7" x14ac:dyDescent="0.25">
      <c r="B87" s="3">
        <v>42089</v>
      </c>
      <c r="C87" s="2">
        <v>0</v>
      </c>
      <c r="D87" s="2">
        <v>32</v>
      </c>
      <c r="E87" s="2">
        <v>4.3</v>
      </c>
      <c r="F87" s="2" t="str">
        <f t="shared" si="2"/>
        <v>0°32'4.3''</v>
      </c>
      <c r="G87" s="4">
        <f t="shared" si="1"/>
        <v>0.53452777777777782</v>
      </c>
    </row>
    <row r="88" spans="2:7" x14ac:dyDescent="0.25">
      <c r="B88" s="3">
        <v>42090</v>
      </c>
      <c r="C88" s="2">
        <v>0</v>
      </c>
      <c r="D88" s="2">
        <v>32</v>
      </c>
      <c r="E88" s="2">
        <v>3.8</v>
      </c>
      <c r="F88" s="2" t="str">
        <f t="shared" si="2"/>
        <v>0°32'3.8''</v>
      </c>
      <c r="G88" s="4">
        <f t="shared" si="1"/>
        <v>0.53438888888888891</v>
      </c>
    </row>
    <row r="89" spans="2:7" x14ac:dyDescent="0.25">
      <c r="B89" s="3">
        <v>42091</v>
      </c>
      <c r="C89" s="2">
        <v>0</v>
      </c>
      <c r="D89" s="2">
        <v>32</v>
      </c>
      <c r="E89" s="2">
        <v>3.3</v>
      </c>
      <c r="F89" s="2" t="str">
        <f t="shared" si="2"/>
        <v>0°32'3.3''</v>
      </c>
      <c r="G89" s="4">
        <f t="shared" si="1"/>
        <v>0.53425</v>
      </c>
    </row>
    <row r="90" spans="2:7" x14ac:dyDescent="0.25">
      <c r="B90" s="3">
        <v>42092</v>
      </c>
      <c r="C90" s="2">
        <v>0</v>
      </c>
      <c r="D90" s="2">
        <v>32</v>
      </c>
      <c r="E90" s="2">
        <v>2.7</v>
      </c>
      <c r="F90" s="2" t="str">
        <f t="shared" si="2"/>
        <v>0°32'2.7''</v>
      </c>
      <c r="G90" s="4">
        <f t="shared" si="1"/>
        <v>0.53408333333333335</v>
      </c>
    </row>
    <row r="91" spans="2:7" x14ac:dyDescent="0.25">
      <c r="B91" s="3">
        <v>42093</v>
      </c>
      <c r="C91" s="2">
        <v>0</v>
      </c>
      <c r="D91" s="2">
        <v>32</v>
      </c>
      <c r="E91" s="2">
        <v>2.2000000000000002</v>
      </c>
      <c r="F91" s="2" t="str">
        <f t="shared" si="2"/>
        <v>0°32'2.2''</v>
      </c>
      <c r="G91" s="4">
        <f t="shared" si="1"/>
        <v>0.53394444444444444</v>
      </c>
    </row>
    <row r="92" spans="2:7" x14ac:dyDescent="0.25">
      <c r="B92" s="3">
        <v>42094</v>
      </c>
      <c r="C92" s="2">
        <v>0</v>
      </c>
      <c r="D92" s="2">
        <v>32</v>
      </c>
      <c r="E92" s="2">
        <v>1.7</v>
      </c>
      <c r="F92" s="2" t="str">
        <f t="shared" si="2"/>
        <v>0°32'1.7''</v>
      </c>
      <c r="G92" s="4">
        <f t="shared" si="1"/>
        <v>0.53380555555555553</v>
      </c>
    </row>
    <row r="93" spans="2:7" x14ac:dyDescent="0.25">
      <c r="B93" s="3">
        <v>42095</v>
      </c>
      <c r="C93" s="2">
        <v>0</v>
      </c>
      <c r="D93" s="2">
        <v>32</v>
      </c>
      <c r="E93" s="2">
        <v>1.1000000000000001</v>
      </c>
      <c r="F93" s="2" t="str">
        <f t="shared" si="2"/>
        <v>0°32'1.1''</v>
      </c>
      <c r="G93" s="4">
        <f t="shared" si="1"/>
        <v>0.53363888888888888</v>
      </c>
    </row>
    <row r="94" spans="2:7" x14ac:dyDescent="0.25">
      <c r="B94" s="3">
        <v>42096</v>
      </c>
      <c r="C94" s="2">
        <v>0</v>
      </c>
      <c r="D94" s="2">
        <v>32</v>
      </c>
      <c r="E94" s="2">
        <v>0.6</v>
      </c>
      <c r="F94" s="2" t="str">
        <f t="shared" si="2"/>
        <v>0°32'0.6''</v>
      </c>
      <c r="G94" s="4">
        <f t="shared" si="1"/>
        <v>0.53349999999999997</v>
      </c>
    </row>
    <row r="95" spans="2:7" x14ac:dyDescent="0.25">
      <c r="B95" s="3">
        <v>42097</v>
      </c>
      <c r="C95" s="2">
        <v>0</v>
      </c>
      <c r="D95" s="2">
        <v>32</v>
      </c>
      <c r="E95" s="2">
        <v>0</v>
      </c>
      <c r="F95" s="2" t="str">
        <f t="shared" si="2"/>
        <v>0°32'0''</v>
      </c>
      <c r="G95" s="4">
        <f t="shared" si="1"/>
        <v>0.53333333333333333</v>
      </c>
    </row>
    <row r="96" spans="2:7" x14ac:dyDescent="0.25">
      <c r="B96" s="3">
        <v>42098</v>
      </c>
      <c r="C96" s="2">
        <v>0</v>
      </c>
      <c r="D96" s="2">
        <v>31</v>
      </c>
      <c r="E96" s="2">
        <v>59.5</v>
      </c>
      <c r="F96" s="2" t="str">
        <f t="shared" si="2"/>
        <v>0°31'59.5''</v>
      </c>
      <c r="G96" s="4">
        <f t="shared" si="1"/>
        <v>0.53319444444444453</v>
      </c>
    </row>
    <row r="97" spans="2:7" x14ac:dyDescent="0.25">
      <c r="B97" s="3">
        <v>42099</v>
      </c>
      <c r="C97" s="2">
        <v>0</v>
      </c>
      <c r="D97" s="2">
        <v>31</v>
      </c>
      <c r="E97" s="2">
        <v>58.9</v>
      </c>
      <c r="F97" s="2" t="str">
        <f t="shared" si="2"/>
        <v>0°31'58.9''</v>
      </c>
      <c r="G97" s="4">
        <f t="shared" si="1"/>
        <v>0.53302777777777788</v>
      </c>
    </row>
    <row r="98" spans="2:7" x14ac:dyDescent="0.25">
      <c r="B98" s="3">
        <v>42100</v>
      </c>
      <c r="C98" s="2">
        <v>0</v>
      </c>
      <c r="D98" s="2">
        <v>31</v>
      </c>
      <c r="E98" s="2">
        <v>58.4</v>
      </c>
      <c r="F98" s="2" t="str">
        <f t="shared" si="2"/>
        <v>0°31'58.4''</v>
      </c>
      <c r="G98" s="4">
        <f t="shared" si="1"/>
        <v>0.53288888888888897</v>
      </c>
    </row>
    <row r="99" spans="2:7" x14ac:dyDescent="0.25">
      <c r="B99" s="3">
        <v>42101</v>
      </c>
      <c r="C99" s="2">
        <v>0</v>
      </c>
      <c r="D99" s="2">
        <v>31</v>
      </c>
      <c r="E99" s="2">
        <v>57.8</v>
      </c>
      <c r="F99" s="2" t="str">
        <f t="shared" si="2"/>
        <v>0°31'57.8''</v>
      </c>
      <c r="G99" s="4">
        <f t="shared" si="1"/>
        <v>0.53272222222222232</v>
      </c>
    </row>
    <row r="100" spans="2:7" x14ac:dyDescent="0.25">
      <c r="B100" s="3">
        <v>42102</v>
      </c>
      <c r="C100" s="2">
        <v>0</v>
      </c>
      <c r="D100" s="2">
        <v>31</v>
      </c>
      <c r="E100" s="2">
        <v>57.3</v>
      </c>
      <c r="F100" s="2" t="str">
        <f t="shared" si="2"/>
        <v>0°31'57.3''</v>
      </c>
      <c r="G100" s="4">
        <f t="shared" si="1"/>
        <v>0.53258333333333341</v>
      </c>
    </row>
    <row r="101" spans="2:7" x14ac:dyDescent="0.25">
      <c r="B101" s="3">
        <v>42103</v>
      </c>
      <c r="C101" s="2">
        <v>0</v>
      </c>
      <c r="D101" s="2">
        <v>31</v>
      </c>
      <c r="E101" s="2">
        <v>56.7</v>
      </c>
      <c r="F101" s="2" t="str">
        <f t="shared" si="2"/>
        <v>0°31'56.7''</v>
      </c>
      <c r="G101" s="4">
        <f t="shared" si="1"/>
        <v>0.53241666666666676</v>
      </c>
    </row>
    <row r="102" spans="2:7" x14ac:dyDescent="0.25">
      <c r="B102" s="3">
        <v>42104</v>
      </c>
      <c r="C102" s="2">
        <v>0</v>
      </c>
      <c r="D102" s="2">
        <v>31</v>
      </c>
      <c r="E102" s="2">
        <v>56.2</v>
      </c>
      <c r="F102" s="2" t="str">
        <f t="shared" si="2"/>
        <v>0°31'56.2''</v>
      </c>
      <c r="G102" s="4">
        <f t="shared" si="1"/>
        <v>0.53227777777777785</v>
      </c>
    </row>
    <row r="103" spans="2:7" x14ac:dyDescent="0.25">
      <c r="B103" s="3">
        <v>42105</v>
      </c>
      <c r="C103" s="2">
        <v>0</v>
      </c>
      <c r="D103" s="2">
        <v>31</v>
      </c>
      <c r="E103" s="2">
        <v>55.6</v>
      </c>
      <c r="F103" s="2" t="str">
        <f t="shared" si="2"/>
        <v>0°31'55.6''</v>
      </c>
      <c r="G103" s="4">
        <f t="shared" si="1"/>
        <v>0.5321111111111112</v>
      </c>
    </row>
    <row r="104" spans="2:7" x14ac:dyDescent="0.25">
      <c r="B104" s="3">
        <v>42106</v>
      </c>
      <c r="C104" s="2">
        <v>0</v>
      </c>
      <c r="D104" s="2">
        <v>31</v>
      </c>
      <c r="E104" s="2">
        <v>55</v>
      </c>
      <c r="F104" s="2" t="str">
        <f t="shared" si="2"/>
        <v>0°31'55''</v>
      </c>
      <c r="G104" s="4">
        <f t="shared" si="1"/>
        <v>0.53194444444444444</v>
      </c>
    </row>
    <row r="105" spans="2:7" x14ac:dyDescent="0.25">
      <c r="B105" s="3">
        <v>42107</v>
      </c>
      <c r="C105" s="2">
        <v>0</v>
      </c>
      <c r="D105" s="2">
        <v>31</v>
      </c>
      <c r="E105" s="2">
        <v>54.5</v>
      </c>
      <c r="F105" s="2" t="str">
        <f t="shared" si="2"/>
        <v>0°31'54.5''</v>
      </c>
      <c r="G105" s="4">
        <f t="shared" si="1"/>
        <v>0.53180555555555564</v>
      </c>
    </row>
    <row r="106" spans="2:7" x14ac:dyDescent="0.25">
      <c r="B106" s="3">
        <v>42108</v>
      </c>
      <c r="C106" s="2">
        <v>0</v>
      </c>
      <c r="D106" s="2">
        <v>31</v>
      </c>
      <c r="E106" s="2">
        <v>53.9</v>
      </c>
      <c r="F106" s="2" t="str">
        <f t="shared" si="2"/>
        <v>0°31'53.9''</v>
      </c>
      <c r="G106" s="4">
        <f t="shared" si="1"/>
        <v>0.53163888888888899</v>
      </c>
    </row>
    <row r="107" spans="2:7" x14ac:dyDescent="0.25">
      <c r="B107" s="3">
        <v>42109</v>
      </c>
      <c r="C107" s="2">
        <v>0</v>
      </c>
      <c r="D107" s="2">
        <v>31</v>
      </c>
      <c r="E107" s="2">
        <v>53.4</v>
      </c>
      <c r="F107" s="2" t="str">
        <f t="shared" si="2"/>
        <v>0°31'53.4''</v>
      </c>
      <c r="G107" s="4">
        <f t="shared" si="1"/>
        <v>0.53150000000000008</v>
      </c>
    </row>
    <row r="108" spans="2:7" x14ac:dyDescent="0.25">
      <c r="B108" s="3">
        <v>42110</v>
      </c>
      <c r="C108" s="2">
        <v>0</v>
      </c>
      <c r="D108" s="2">
        <v>31</v>
      </c>
      <c r="E108" s="2">
        <v>52.8</v>
      </c>
      <c r="F108" s="2" t="str">
        <f t="shared" si="2"/>
        <v>0°31'52.8''</v>
      </c>
      <c r="G108" s="4">
        <f t="shared" si="1"/>
        <v>0.53133333333333344</v>
      </c>
    </row>
    <row r="109" spans="2:7" x14ac:dyDescent="0.25">
      <c r="B109" s="3">
        <v>42111</v>
      </c>
      <c r="C109" s="2">
        <v>0</v>
      </c>
      <c r="D109" s="2">
        <v>31</v>
      </c>
      <c r="E109" s="2">
        <v>52.3</v>
      </c>
      <c r="F109" s="2" t="str">
        <f t="shared" si="2"/>
        <v>0°31'52.3''</v>
      </c>
      <c r="G109" s="4">
        <f t="shared" si="1"/>
        <v>0.53119444444444452</v>
      </c>
    </row>
    <row r="110" spans="2:7" x14ac:dyDescent="0.25">
      <c r="B110" s="3">
        <v>42112</v>
      </c>
      <c r="C110" s="2">
        <v>0</v>
      </c>
      <c r="D110" s="2">
        <v>31</v>
      </c>
      <c r="E110" s="2">
        <v>51.8</v>
      </c>
      <c r="F110" s="2" t="str">
        <f t="shared" si="2"/>
        <v>0°31'51.8''</v>
      </c>
      <c r="G110" s="4">
        <f t="shared" si="1"/>
        <v>0.53105555555555561</v>
      </c>
    </row>
    <row r="111" spans="2:7" x14ac:dyDescent="0.25">
      <c r="B111" s="3">
        <v>42113</v>
      </c>
      <c r="C111" s="2">
        <v>0</v>
      </c>
      <c r="D111" s="2">
        <v>31</v>
      </c>
      <c r="E111" s="2">
        <v>51.2</v>
      </c>
      <c r="F111" s="2" t="str">
        <f t="shared" si="2"/>
        <v>0°31'51.2''</v>
      </c>
      <c r="G111" s="4">
        <f t="shared" si="1"/>
        <v>0.53088888888888897</v>
      </c>
    </row>
    <row r="112" spans="2:7" x14ac:dyDescent="0.25">
      <c r="B112" s="3">
        <v>42114</v>
      </c>
      <c r="C112" s="2">
        <v>0</v>
      </c>
      <c r="D112" s="2">
        <v>31</v>
      </c>
      <c r="E112" s="2">
        <v>50.7</v>
      </c>
      <c r="F112" s="2" t="str">
        <f t="shared" si="2"/>
        <v>0°31'50.7''</v>
      </c>
      <c r="G112" s="4">
        <f t="shared" si="1"/>
        <v>0.53075000000000006</v>
      </c>
    </row>
    <row r="113" spans="2:7" x14ac:dyDescent="0.25">
      <c r="B113" s="3">
        <v>42115</v>
      </c>
      <c r="C113" s="2">
        <v>0</v>
      </c>
      <c r="D113" s="2">
        <v>31</v>
      </c>
      <c r="E113" s="2">
        <v>50.2</v>
      </c>
      <c r="F113" s="2" t="str">
        <f t="shared" si="2"/>
        <v>0°31'50.2''</v>
      </c>
      <c r="G113" s="4">
        <f t="shared" si="1"/>
        <v>0.53061111111111114</v>
      </c>
    </row>
    <row r="114" spans="2:7" x14ac:dyDescent="0.25">
      <c r="B114" s="3">
        <v>42116</v>
      </c>
      <c r="C114" s="2">
        <v>0</v>
      </c>
      <c r="D114" s="2">
        <v>31</v>
      </c>
      <c r="E114" s="2">
        <v>49.7</v>
      </c>
      <c r="F114" s="2" t="str">
        <f t="shared" si="2"/>
        <v>0°31'49.7''</v>
      </c>
      <c r="G114" s="4">
        <f t="shared" si="1"/>
        <v>0.53047222222222223</v>
      </c>
    </row>
    <row r="115" spans="2:7" x14ac:dyDescent="0.25">
      <c r="B115" s="3">
        <v>42117</v>
      </c>
      <c r="C115" s="2">
        <v>0</v>
      </c>
      <c r="D115" s="2">
        <v>31</v>
      </c>
      <c r="E115" s="2">
        <v>49.2</v>
      </c>
      <c r="F115" s="2" t="str">
        <f t="shared" si="2"/>
        <v>0°31'49.2''</v>
      </c>
      <c r="G115" s="4">
        <f t="shared" si="1"/>
        <v>0.53033333333333343</v>
      </c>
    </row>
    <row r="116" spans="2:7" x14ac:dyDescent="0.25">
      <c r="B116" s="3">
        <v>42118</v>
      </c>
      <c r="C116" s="2">
        <v>0</v>
      </c>
      <c r="D116" s="2">
        <v>31</v>
      </c>
      <c r="E116" s="2">
        <v>48.7</v>
      </c>
      <c r="F116" s="2" t="str">
        <f t="shared" si="2"/>
        <v>0°31'48.7''</v>
      </c>
      <c r="G116" s="4">
        <f t="shared" si="1"/>
        <v>0.53019444444444452</v>
      </c>
    </row>
    <row r="117" spans="2:7" x14ac:dyDescent="0.25">
      <c r="B117" s="3">
        <v>42119</v>
      </c>
      <c r="C117" s="2">
        <v>0</v>
      </c>
      <c r="D117" s="2">
        <v>31</v>
      </c>
      <c r="E117" s="2">
        <v>48.2</v>
      </c>
      <c r="F117" s="2" t="str">
        <f t="shared" si="2"/>
        <v>0°31'48.2''</v>
      </c>
      <c r="G117" s="4">
        <f t="shared" si="1"/>
        <v>0.53005555555555561</v>
      </c>
    </row>
    <row r="118" spans="2:7" x14ac:dyDescent="0.25">
      <c r="B118" s="3">
        <v>42120</v>
      </c>
      <c r="C118" s="2">
        <v>0</v>
      </c>
      <c r="D118" s="2">
        <v>31</v>
      </c>
      <c r="E118" s="2">
        <v>47.7</v>
      </c>
      <c r="F118" s="2" t="str">
        <f t="shared" si="2"/>
        <v>0°31'47.7''</v>
      </c>
      <c r="G118" s="4">
        <f t="shared" si="1"/>
        <v>0.5299166666666667</v>
      </c>
    </row>
    <row r="119" spans="2:7" x14ac:dyDescent="0.25">
      <c r="B119" s="3">
        <v>42121</v>
      </c>
      <c r="C119" s="2">
        <v>0</v>
      </c>
      <c r="D119" s="2">
        <v>31</v>
      </c>
      <c r="E119" s="2">
        <v>47.2</v>
      </c>
      <c r="F119" s="2" t="str">
        <f t="shared" si="2"/>
        <v>0°31'47.2''</v>
      </c>
      <c r="G119" s="4">
        <f t="shared" si="1"/>
        <v>0.52977777777777779</v>
      </c>
    </row>
    <row r="120" spans="2:7" x14ac:dyDescent="0.25">
      <c r="B120" s="3">
        <v>42122</v>
      </c>
      <c r="C120" s="2">
        <v>0</v>
      </c>
      <c r="D120" s="2">
        <v>31</v>
      </c>
      <c r="E120" s="2">
        <v>46.7</v>
      </c>
      <c r="F120" s="2" t="str">
        <f t="shared" si="2"/>
        <v>0°31'46.7''</v>
      </c>
      <c r="G120" s="4">
        <f t="shared" si="1"/>
        <v>0.52963888888888899</v>
      </c>
    </row>
    <row r="121" spans="2:7" x14ac:dyDescent="0.25">
      <c r="B121" s="3">
        <v>42123</v>
      </c>
      <c r="C121" s="2">
        <v>0</v>
      </c>
      <c r="D121" s="2">
        <v>31</v>
      </c>
      <c r="E121" s="2">
        <v>46.2</v>
      </c>
      <c r="F121" s="2" t="str">
        <f t="shared" si="2"/>
        <v>0°31'46.2''</v>
      </c>
      <c r="G121" s="4">
        <f t="shared" si="1"/>
        <v>0.52950000000000008</v>
      </c>
    </row>
    <row r="122" spans="2:7" x14ac:dyDescent="0.25">
      <c r="B122" s="3">
        <v>42124</v>
      </c>
      <c r="C122" s="2">
        <v>0</v>
      </c>
      <c r="D122" s="2">
        <v>31</v>
      </c>
      <c r="E122" s="2">
        <v>45.7</v>
      </c>
      <c r="F122" s="2" t="str">
        <f t="shared" si="2"/>
        <v>0°31'45.7''</v>
      </c>
      <c r="G122" s="4">
        <f t="shared" si="1"/>
        <v>0.52936111111111117</v>
      </c>
    </row>
    <row r="123" spans="2:7" x14ac:dyDescent="0.25">
      <c r="B123" s="3">
        <v>42125</v>
      </c>
      <c r="C123" s="2">
        <v>0</v>
      </c>
      <c r="D123" s="2">
        <v>31</v>
      </c>
      <c r="E123" s="2">
        <v>45.3</v>
      </c>
      <c r="F123" s="2" t="str">
        <f t="shared" si="2"/>
        <v>0°31'45.3''</v>
      </c>
      <c r="G123" s="4">
        <f t="shared" si="1"/>
        <v>0.52925</v>
      </c>
    </row>
    <row r="124" spans="2:7" x14ac:dyDescent="0.25">
      <c r="B124" s="3">
        <v>42126</v>
      </c>
      <c r="C124" s="2">
        <v>0</v>
      </c>
      <c r="D124" s="2">
        <v>31</v>
      </c>
      <c r="E124" s="2">
        <v>44.8</v>
      </c>
      <c r="F124" s="2" t="str">
        <f t="shared" si="2"/>
        <v>0°31'44.8''</v>
      </c>
      <c r="G124" s="4">
        <f t="shared" si="1"/>
        <v>0.5291111111111112</v>
      </c>
    </row>
    <row r="125" spans="2:7" x14ac:dyDescent="0.25">
      <c r="B125" s="3">
        <v>42127</v>
      </c>
      <c r="C125" s="2">
        <v>0</v>
      </c>
      <c r="D125" s="2">
        <v>31</v>
      </c>
      <c r="E125" s="2">
        <v>44.3</v>
      </c>
      <c r="F125" s="2" t="str">
        <f t="shared" si="2"/>
        <v>0°31'44.3''</v>
      </c>
      <c r="G125" s="4">
        <f t="shared" si="1"/>
        <v>0.52897222222222229</v>
      </c>
    </row>
    <row r="126" spans="2:7" x14ac:dyDescent="0.25">
      <c r="B126" s="3">
        <v>42128</v>
      </c>
      <c r="C126" s="2">
        <v>0</v>
      </c>
      <c r="D126" s="2">
        <v>31</v>
      </c>
      <c r="E126" s="2">
        <v>43.8</v>
      </c>
      <c r="F126" s="2" t="str">
        <f t="shared" si="2"/>
        <v>0°31'43.8''</v>
      </c>
      <c r="G126" s="4">
        <f t="shared" si="1"/>
        <v>0.52883333333333338</v>
      </c>
    </row>
    <row r="127" spans="2:7" x14ac:dyDescent="0.25">
      <c r="B127" s="3">
        <v>42129</v>
      </c>
      <c r="C127" s="2">
        <v>0</v>
      </c>
      <c r="D127" s="2">
        <v>31</v>
      </c>
      <c r="E127" s="2">
        <v>43.4</v>
      </c>
      <c r="F127" s="2" t="str">
        <f t="shared" si="2"/>
        <v>0°31'43.4''</v>
      </c>
      <c r="G127" s="4">
        <f t="shared" si="1"/>
        <v>0.52872222222222232</v>
      </c>
    </row>
    <row r="128" spans="2:7" x14ac:dyDescent="0.25">
      <c r="B128" s="3">
        <v>42130</v>
      </c>
      <c r="C128" s="2">
        <v>0</v>
      </c>
      <c r="D128" s="2">
        <v>31</v>
      </c>
      <c r="E128" s="2">
        <v>42.9</v>
      </c>
      <c r="F128" s="2" t="str">
        <f t="shared" si="2"/>
        <v>0°31'42.9''</v>
      </c>
      <c r="G128" s="4">
        <f t="shared" si="1"/>
        <v>0.5285833333333334</v>
      </c>
    </row>
    <row r="129" spans="2:7" x14ac:dyDescent="0.25">
      <c r="B129" s="3">
        <v>42131</v>
      </c>
      <c r="C129" s="2">
        <v>0</v>
      </c>
      <c r="D129" s="2">
        <v>31</v>
      </c>
      <c r="E129" s="2">
        <v>42.4</v>
      </c>
      <c r="F129" s="2" t="str">
        <f t="shared" si="2"/>
        <v>0°31'42.4''</v>
      </c>
      <c r="G129" s="4">
        <f t="shared" si="1"/>
        <v>0.52844444444444449</v>
      </c>
    </row>
    <row r="130" spans="2:7" x14ac:dyDescent="0.25">
      <c r="B130" s="3">
        <v>42132</v>
      </c>
      <c r="C130" s="2">
        <v>0</v>
      </c>
      <c r="D130" s="2">
        <v>31</v>
      </c>
      <c r="E130" s="2">
        <v>42</v>
      </c>
      <c r="F130" s="2" t="str">
        <f t="shared" si="2"/>
        <v>0°31'42''</v>
      </c>
      <c r="G130" s="4">
        <f t="shared" si="1"/>
        <v>0.52833333333333343</v>
      </c>
    </row>
    <row r="131" spans="2:7" x14ac:dyDescent="0.25">
      <c r="B131" s="3">
        <v>42133</v>
      </c>
      <c r="C131" s="2">
        <v>0</v>
      </c>
      <c r="D131" s="2">
        <v>31</v>
      </c>
      <c r="E131" s="2">
        <v>41.5</v>
      </c>
      <c r="F131" s="2" t="str">
        <f t="shared" si="2"/>
        <v>0°31'41.5''</v>
      </c>
      <c r="G131" s="4">
        <f t="shared" si="1"/>
        <v>0.52819444444444452</v>
      </c>
    </row>
    <row r="132" spans="2:7" x14ac:dyDescent="0.25">
      <c r="B132" s="3">
        <v>42134</v>
      </c>
      <c r="C132" s="2">
        <v>0</v>
      </c>
      <c r="D132" s="2">
        <v>31</v>
      </c>
      <c r="E132" s="2">
        <v>41.1</v>
      </c>
      <c r="F132" s="2" t="str">
        <f t="shared" ref="F132:F195" si="3">CONCATENATE(C132,"°",D132,"'",E132,"''")</f>
        <v>0°31'41.1''</v>
      </c>
      <c r="G132" s="4">
        <f t="shared" si="1"/>
        <v>0.52808333333333335</v>
      </c>
    </row>
    <row r="133" spans="2:7" x14ac:dyDescent="0.25">
      <c r="B133" s="3">
        <v>42135</v>
      </c>
      <c r="C133" s="2">
        <v>0</v>
      </c>
      <c r="D133" s="2">
        <v>31</v>
      </c>
      <c r="E133" s="2">
        <v>40.6</v>
      </c>
      <c r="F133" s="2" t="str">
        <f t="shared" si="3"/>
        <v>0°31'40.6''</v>
      </c>
      <c r="G133" s="4">
        <f t="shared" si="1"/>
        <v>0.52794444444444455</v>
      </c>
    </row>
    <row r="134" spans="2:7" x14ac:dyDescent="0.25">
      <c r="B134" s="3">
        <v>42136</v>
      </c>
      <c r="C134" s="2">
        <v>0</v>
      </c>
      <c r="D134" s="2">
        <v>31</v>
      </c>
      <c r="E134" s="2">
        <v>40.200000000000003</v>
      </c>
      <c r="F134" s="2" t="str">
        <f t="shared" si="3"/>
        <v>0°31'40.2''</v>
      </c>
      <c r="G134" s="4">
        <f t="shared" si="1"/>
        <v>0.52783333333333338</v>
      </c>
    </row>
    <row r="135" spans="2:7" x14ac:dyDescent="0.25">
      <c r="B135" s="3">
        <v>42137</v>
      </c>
      <c r="C135" s="2">
        <v>0</v>
      </c>
      <c r="D135" s="2">
        <v>31</v>
      </c>
      <c r="E135" s="2">
        <v>39.700000000000003</v>
      </c>
      <c r="F135" s="2" t="str">
        <f t="shared" si="3"/>
        <v>0°31'39.7''</v>
      </c>
      <c r="G135" s="4">
        <f t="shared" si="1"/>
        <v>0.52769444444444447</v>
      </c>
    </row>
    <row r="136" spans="2:7" x14ac:dyDescent="0.25">
      <c r="B136" s="3">
        <v>42138</v>
      </c>
      <c r="C136" s="2">
        <v>0</v>
      </c>
      <c r="D136" s="2">
        <v>31</v>
      </c>
      <c r="E136" s="2">
        <v>39.299999999999997</v>
      </c>
      <c r="F136" s="2" t="str">
        <f t="shared" si="3"/>
        <v>0°31'39.3''</v>
      </c>
      <c r="G136" s="4">
        <f t="shared" si="1"/>
        <v>0.5275833333333334</v>
      </c>
    </row>
    <row r="137" spans="2:7" x14ac:dyDescent="0.25">
      <c r="B137" s="3">
        <v>42139</v>
      </c>
      <c r="C137" s="2">
        <v>0</v>
      </c>
      <c r="D137" s="2">
        <v>31</v>
      </c>
      <c r="E137" s="2">
        <v>38.9</v>
      </c>
      <c r="F137" s="2" t="str">
        <f t="shared" si="3"/>
        <v>0°31'38.9''</v>
      </c>
      <c r="G137" s="4">
        <f t="shared" si="1"/>
        <v>0.52747222222222223</v>
      </c>
    </row>
    <row r="138" spans="2:7" x14ac:dyDescent="0.25">
      <c r="B138" s="3">
        <v>42140</v>
      </c>
      <c r="C138" s="2">
        <v>0</v>
      </c>
      <c r="D138" s="2">
        <v>31</v>
      </c>
      <c r="E138" s="2">
        <v>38.5</v>
      </c>
      <c r="F138" s="2" t="str">
        <f t="shared" si="3"/>
        <v>0°31'38.5''</v>
      </c>
      <c r="G138" s="4">
        <f t="shared" si="1"/>
        <v>0.52736111111111117</v>
      </c>
    </row>
    <row r="139" spans="2:7" x14ac:dyDescent="0.25">
      <c r="B139" s="3">
        <v>42141</v>
      </c>
      <c r="C139" s="2">
        <v>0</v>
      </c>
      <c r="D139" s="2">
        <v>31</v>
      </c>
      <c r="E139" s="2">
        <v>38.1</v>
      </c>
      <c r="F139" s="2" t="str">
        <f t="shared" si="3"/>
        <v>0°31'38.1''</v>
      </c>
      <c r="G139" s="4">
        <f t="shared" si="1"/>
        <v>0.52725</v>
      </c>
    </row>
    <row r="140" spans="2:7" x14ac:dyDescent="0.25">
      <c r="B140" s="3">
        <v>42142</v>
      </c>
      <c r="C140" s="2">
        <v>0</v>
      </c>
      <c r="D140" s="2">
        <v>31</v>
      </c>
      <c r="E140" s="2">
        <v>37.700000000000003</v>
      </c>
      <c r="F140" s="2" t="str">
        <f t="shared" si="3"/>
        <v>0°31'37.7''</v>
      </c>
      <c r="G140" s="4">
        <f t="shared" si="1"/>
        <v>0.52713888888888893</v>
      </c>
    </row>
    <row r="141" spans="2:7" x14ac:dyDescent="0.25">
      <c r="B141" s="3">
        <v>42143</v>
      </c>
      <c r="C141" s="2">
        <v>0</v>
      </c>
      <c r="D141" s="2">
        <v>31</v>
      </c>
      <c r="E141" s="2">
        <v>37.299999999999997</v>
      </c>
      <c r="F141" s="2" t="str">
        <f t="shared" si="3"/>
        <v>0°31'37.3''</v>
      </c>
      <c r="G141" s="4">
        <f t="shared" si="1"/>
        <v>0.52702777777777787</v>
      </c>
    </row>
    <row r="142" spans="2:7" x14ac:dyDescent="0.25">
      <c r="B142" s="3">
        <v>42144</v>
      </c>
      <c r="C142" s="2">
        <v>0</v>
      </c>
      <c r="D142" s="2">
        <v>31</v>
      </c>
      <c r="E142" s="2">
        <v>36.9</v>
      </c>
      <c r="F142" s="2" t="str">
        <f t="shared" si="3"/>
        <v>0°31'36.9''</v>
      </c>
      <c r="G142" s="4">
        <f t="shared" si="1"/>
        <v>0.5269166666666667</v>
      </c>
    </row>
    <row r="143" spans="2:7" x14ac:dyDescent="0.25">
      <c r="B143" s="3">
        <v>42145</v>
      </c>
      <c r="C143" s="2">
        <v>0</v>
      </c>
      <c r="D143" s="2">
        <v>31</v>
      </c>
      <c r="E143" s="2">
        <v>36.5</v>
      </c>
      <c r="F143" s="2" t="str">
        <f t="shared" si="3"/>
        <v>0°31'36.5''</v>
      </c>
      <c r="G143" s="4">
        <f t="shared" si="1"/>
        <v>0.52680555555555564</v>
      </c>
    </row>
    <row r="144" spans="2:7" x14ac:dyDescent="0.25">
      <c r="B144" s="3">
        <v>42146</v>
      </c>
      <c r="C144" s="2">
        <v>0</v>
      </c>
      <c r="D144" s="2">
        <v>31</v>
      </c>
      <c r="E144" s="2">
        <v>36.200000000000003</v>
      </c>
      <c r="F144" s="2" t="str">
        <f t="shared" si="3"/>
        <v>0°31'36.2''</v>
      </c>
      <c r="G144" s="4">
        <f t="shared" si="1"/>
        <v>0.52672222222222231</v>
      </c>
    </row>
    <row r="145" spans="2:7" x14ac:dyDescent="0.25">
      <c r="B145" s="3">
        <v>42147</v>
      </c>
      <c r="C145" s="2">
        <v>0</v>
      </c>
      <c r="D145" s="2">
        <v>31</v>
      </c>
      <c r="E145" s="2">
        <v>35.799999999999997</v>
      </c>
      <c r="F145" s="2" t="str">
        <f t="shared" si="3"/>
        <v>0°31'35.8''</v>
      </c>
      <c r="G145" s="4">
        <f t="shared" si="1"/>
        <v>0.52661111111111114</v>
      </c>
    </row>
    <row r="146" spans="2:7" x14ac:dyDescent="0.25">
      <c r="B146" s="3">
        <v>42148</v>
      </c>
      <c r="C146" s="2">
        <v>0</v>
      </c>
      <c r="D146" s="2">
        <v>31</v>
      </c>
      <c r="E146" s="2">
        <v>35.5</v>
      </c>
      <c r="F146" s="2" t="str">
        <f t="shared" si="3"/>
        <v>0°31'35.5''</v>
      </c>
      <c r="G146" s="4">
        <f t="shared" si="1"/>
        <v>0.52652777777777782</v>
      </c>
    </row>
    <row r="147" spans="2:7" x14ac:dyDescent="0.25">
      <c r="B147" s="3">
        <v>42149</v>
      </c>
      <c r="C147" s="2">
        <v>0</v>
      </c>
      <c r="D147" s="2">
        <v>31</v>
      </c>
      <c r="E147" s="2">
        <v>35.1</v>
      </c>
      <c r="F147" s="2" t="str">
        <f t="shared" si="3"/>
        <v>0°31'35.1''</v>
      </c>
      <c r="G147" s="4">
        <f t="shared" si="1"/>
        <v>0.52641666666666675</v>
      </c>
    </row>
    <row r="148" spans="2:7" x14ac:dyDescent="0.25">
      <c r="B148" s="3">
        <v>42150</v>
      </c>
      <c r="C148" s="2">
        <v>0</v>
      </c>
      <c r="D148" s="2">
        <v>31</v>
      </c>
      <c r="E148" s="2">
        <v>34.799999999999997</v>
      </c>
      <c r="F148" s="2" t="str">
        <f t="shared" si="3"/>
        <v>0°31'34.8''</v>
      </c>
      <c r="G148" s="4">
        <f t="shared" si="1"/>
        <v>0.52633333333333343</v>
      </c>
    </row>
    <row r="149" spans="2:7" x14ac:dyDescent="0.25">
      <c r="B149" s="3">
        <v>42151</v>
      </c>
      <c r="C149" s="2">
        <v>0</v>
      </c>
      <c r="D149" s="2">
        <v>31</v>
      </c>
      <c r="E149" s="2">
        <v>34.5</v>
      </c>
      <c r="F149" s="2" t="str">
        <f t="shared" si="3"/>
        <v>0°31'34.5''</v>
      </c>
      <c r="G149" s="4">
        <f t="shared" si="1"/>
        <v>0.52625000000000011</v>
      </c>
    </row>
    <row r="150" spans="2:7" x14ac:dyDescent="0.25">
      <c r="B150" s="3">
        <v>42152</v>
      </c>
      <c r="C150" s="2">
        <v>0</v>
      </c>
      <c r="D150" s="2">
        <v>31</v>
      </c>
      <c r="E150" s="2">
        <v>34.200000000000003</v>
      </c>
      <c r="F150" s="2" t="str">
        <f t="shared" si="3"/>
        <v>0°31'34.2''</v>
      </c>
      <c r="G150" s="4">
        <f t="shared" si="1"/>
        <v>0.52616666666666667</v>
      </c>
    </row>
    <row r="151" spans="2:7" x14ac:dyDescent="0.25">
      <c r="B151" s="3">
        <v>42153</v>
      </c>
      <c r="C151" s="2">
        <v>0</v>
      </c>
      <c r="D151" s="2">
        <v>31</v>
      </c>
      <c r="E151" s="2">
        <v>33.9</v>
      </c>
      <c r="F151" s="2" t="str">
        <f t="shared" si="3"/>
        <v>0°31'33.9''</v>
      </c>
      <c r="G151" s="4">
        <f t="shared" si="1"/>
        <v>0.52608333333333335</v>
      </c>
    </row>
    <row r="152" spans="2:7" x14ac:dyDescent="0.25">
      <c r="B152" s="3">
        <v>42154</v>
      </c>
      <c r="C152" s="2">
        <v>0</v>
      </c>
      <c r="D152" s="2">
        <v>31</v>
      </c>
      <c r="E152" s="2">
        <v>33.6</v>
      </c>
      <c r="F152" s="2" t="str">
        <f t="shared" si="3"/>
        <v>0°31'33.6''</v>
      </c>
      <c r="G152" s="4">
        <f t="shared" si="1"/>
        <v>0.52600000000000002</v>
      </c>
    </row>
    <row r="153" spans="2:7" x14ac:dyDescent="0.25">
      <c r="B153" s="3">
        <v>42155</v>
      </c>
      <c r="C153" s="2">
        <v>0</v>
      </c>
      <c r="D153" s="2">
        <v>31</v>
      </c>
      <c r="E153" s="2">
        <v>33.299999999999997</v>
      </c>
      <c r="F153" s="2" t="str">
        <f t="shared" si="3"/>
        <v>0°31'33.3''</v>
      </c>
      <c r="G153" s="4">
        <f t="shared" si="1"/>
        <v>0.5259166666666667</v>
      </c>
    </row>
    <row r="154" spans="2:7" x14ac:dyDescent="0.25">
      <c r="B154" s="3">
        <v>42156</v>
      </c>
      <c r="C154" s="2">
        <v>0</v>
      </c>
      <c r="D154" s="2">
        <v>31</v>
      </c>
      <c r="E154" s="2">
        <v>33</v>
      </c>
      <c r="F154" s="2" t="str">
        <f t="shared" si="3"/>
        <v>0°31'33''</v>
      </c>
      <c r="G154" s="4">
        <f t="shared" si="1"/>
        <v>0.52583333333333337</v>
      </c>
    </row>
    <row r="155" spans="2:7" x14ac:dyDescent="0.25">
      <c r="B155" s="3">
        <v>42157</v>
      </c>
      <c r="C155" s="2">
        <v>0</v>
      </c>
      <c r="D155" s="2">
        <v>31</v>
      </c>
      <c r="E155" s="2">
        <v>32.700000000000003</v>
      </c>
      <c r="F155" s="2" t="str">
        <f t="shared" si="3"/>
        <v>0°31'32.7''</v>
      </c>
      <c r="G155" s="4">
        <f t="shared" si="1"/>
        <v>0.52575000000000005</v>
      </c>
    </row>
    <row r="156" spans="2:7" x14ac:dyDescent="0.25">
      <c r="B156" s="3">
        <v>42158</v>
      </c>
      <c r="C156" s="2">
        <v>0</v>
      </c>
      <c r="D156" s="2">
        <v>31</v>
      </c>
      <c r="E156" s="2">
        <v>32.4</v>
      </c>
      <c r="F156" s="2" t="str">
        <f t="shared" si="3"/>
        <v>0°31'32.4''</v>
      </c>
      <c r="G156" s="4">
        <f t="shared" si="1"/>
        <v>0.52566666666666673</v>
      </c>
    </row>
    <row r="157" spans="2:7" x14ac:dyDescent="0.25">
      <c r="B157" s="3">
        <v>42159</v>
      </c>
      <c r="C157" s="2">
        <v>0</v>
      </c>
      <c r="D157" s="2">
        <v>31</v>
      </c>
      <c r="E157" s="2">
        <v>32.1</v>
      </c>
      <c r="F157" s="2" t="str">
        <f t="shared" si="3"/>
        <v>0°31'32.1''</v>
      </c>
      <c r="G157" s="4">
        <f t="shared" si="1"/>
        <v>0.5255833333333334</v>
      </c>
    </row>
    <row r="158" spans="2:7" x14ac:dyDescent="0.25">
      <c r="B158" s="3">
        <v>42160</v>
      </c>
      <c r="C158" s="2">
        <v>0</v>
      </c>
      <c r="D158" s="2">
        <v>31</v>
      </c>
      <c r="E158" s="2">
        <v>31.9</v>
      </c>
      <c r="F158" s="2" t="str">
        <f t="shared" si="3"/>
        <v>0°31'31.9''</v>
      </c>
      <c r="G158" s="4">
        <f t="shared" si="1"/>
        <v>0.52552777777777782</v>
      </c>
    </row>
    <row r="159" spans="2:7" x14ac:dyDescent="0.25">
      <c r="B159" s="3">
        <v>42161</v>
      </c>
      <c r="C159" s="2">
        <v>0</v>
      </c>
      <c r="D159" s="2">
        <v>31</v>
      </c>
      <c r="E159" s="2">
        <v>31.6</v>
      </c>
      <c r="F159" s="2" t="str">
        <f t="shared" si="3"/>
        <v>0°31'31.6''</v>
      </c>
      <c r="G159" s="4">
        <f t="shared" si="1"/>
        <v>0.52544444444444449</v>
      </c>
    </row>
    <row r="160" spans="2:7" x14ac:dyDescent="0.25">
      <c r="B160" s="3">
        <v>42162</v>
      </c>
      <c r="C160" s="2">
        <v>0</v>
      </c>
      <c r="D160" s="2">
        <v>31</v>
      </c>
      <c r="E160" s="2">
        <v>31.3</v>
      </c>
      <c r="F160" s="2" t="str">
        <f t="shared" si="3"/>
        <v>0°31'31.3''</v>
      </c>
      <c r="G160" s="4">
        <f t="shared" si="1"/>
        <v>0.52536111111111117</v>
      </c>
    </row>
    <row r="161" spans="2:7" x14ac:dyDescent="0.25">
      <c r="B161" s="3">
        <v>42163</v>
      </c>
      <c r="C161" s="2">
        <v>0</v>
      </c>
      <c r="D161" s="2">
        <v>31</v>
      </c>
      <c r="E161" s="2">
        <v>31.1</v>
      </c>
      <c r="F161" s="2" t="str">
        <f t="shared" si="3"/>
        <v>0°31'31.1''</v>
      </c>
      <c r="G161" s="4">
        <f t="shared" si="1"/>
        <v>0.52530555555555558</v>
      </c>
    </row>
    <row r="162" spans="2:7" x14ac:dyDescent="0.25">
      <c r="B162" s="3">
        <v>42164</v>
      </c>
      <c r="C162" s="2">
        <v>0</v>
      </c>
      <c r="D162" s="2">
        <v>31</v>
      </c>
      <c r="E162" s="2">
        <v>30.8</v>
      </c>
      <c r="F162" s="2" t="str">
        <f t="shared" si="3"/>
        <v>0°31'30.8''</v>
      </c>
      <c r="G162" s="4">
        <f t="shared" si="1"/>
        <v>0.52522222222222226</v>
      </c>
    </row>
    <row r="163" spans="2:7" x14ac:dyDescent="0.25">
      <c r="B163" s="3">
        <v>42165</v>
      </c>
      <c r="C163" s="2">
        <v>0</v>
      </c>
      <c r="D163" s="2">
        <v>31</v>
      </c>
      <c r="E163" s="2">
        <v>30.6</v>
      </c>
      <c r="F163" s="2" t="str">
        <f t="shared" si="3"/>
        <v>0°31'30.6''</v>
      </c>
      <c r="G163" s="4">
        <f t="shared" si="1"/>
        <v>0.52516666666666667</v>
      </c>
    </row>
    <row r="164" spans="2:7" x14ac:dyDescent="0.25">
      <c r="B164" s="3">
        <v>42166</v>
      </c>
      <c r="C164" s="2">
        <v>0</v>
      </c>
      <c r="D164" s="2">
        <v>31</v>
      </c>
      <c r="E164" s="2">
        <v>30.4</v>
      </c>
      <c r="F164" s="2" t="str">
        <f t="shared" si="3"/>
        <v>0°31'30.4''</v>
      </c>
      <c r="G164" s="4">
        <f t="shared" si="1"/>
        <v>0.5251111111111112</v>
      </c>
    </row>
    <row r="165" spans="2:7" x14ac:dyDescent="0.25">
      <c r="B165" s="3">
        <v>42167</v>
      </c>
      <c r="C165" s="2">
        <v>0</v>
      </c>
      <c r="D165" s="2">
        <v>31</v>
      </c>
      <c r="E165" s="2">
        <v>30.1</v>
      </c>
      <c r="F165" s="2" t="str">
        <f t="shared" si="3"/>
        <v>0°31'30.1''</v>
      </c>
      <c r="G165" s="4">
        <f t="shared" si="1"/>
        <v>0.52502777777777787</v>
      </c>
    </row>
    <row r="166" spans="2:7" x14ac:dyDescent="0.25">
      <c r="B166" s="3">
        <v>42168</v>
      </c>
      <c r="C166" s="2">
        <v>0</v>
      </c>
      <c r="D166" s="2">
        <v>31</v>
      </c>
      <c r="E166" s="2">
        <v>29.9</v>
      </c>
      <c r="F166" s="2" t="str">
        <f t="shared" si="3"/>
        <v>0°31'29.9''</v>
      </c>
      <c r="G166" s="4">
        <f t="shared" si="1"/>
        <v>0.52497222222222228</v>
      </c>
    </row>
    <row r="167" spans="2:7" x14ac:dyDescent="0.25">
      <c r="B167" s="3">
        <v>42169</v>
      </c>
      <c r="C167" s="2">
        <v>0</v>
      </c>
      <c r="D167" s="2">
        <v>31</v>
      </c>
      <c r="E167" s="2">
        <v>29.7</v>
      </c>
      <c r="F167" s="2" t="str">
        <f t="shared" si="3"/>
        <v>0°31'29.7''</v>
      </c>
      <c r="G167" s="4">
        <f t="shared" si="1"/>
        <v>0.5249166666666667</v>
      </c>
    </row>
    <row r="168" spans="2:7" x14ac:dyDescent="0.25">
      <c r="B168" s="3">
        <v>42170</v>
      </c>
      <c r="C168" s="2">
        <v>0</v>
      </c>
      <c r="D168" s="2">
        <v>31</v>
      </c>
      <c r="E168" s="2">
        <v>29.5</v>
      </c>
      <c r="F168" s="2" t="str">
        <f t="shared" si="3"/>
        <v>0°31'29.5''</v>
      </c>
      <c r="G168" s="4">
        <f t="shared" si="1"/>
        <v>0.52486111111111111</v>
      </c>
    </row>
    <row r="169" spans="2:7" x14ac:dyDescent="0.25">
      <c r="B169" s="3">
        <v>42171</v>
      </c>
      <c r="C169" s="2">
        <v>0</v>
      </c>
      <c r="D169" s="2">
        <v>31</v>
      </c>
      <c r="E169" s="2">
        <v>29.4</v>
      </c>
      <c r="F169" s="2" t="str">
        <f t="shared" si="3"/>
        <v>0°31'29.4''</v>
      </c>
      <c r="G169" s="4">
        <f t="shared" si="1"/>
        <v>0.52483333333333337</v>
      </c>
    </row>
    <row r="170" spans="2:7" x14ac:dyDescent="0.25">
      <c r="B170" s="3">
        <v>42172</v>
      </c>
      <c r="C170" s="2">
        <v>0</v>
      </c>
      <c r="D170" s="2">
        <v>31</v>
      </c>
      <c r="E170" s="2">
        <v>29.2</v>
      </c>
      <c r="F170" s="2" t="str">
        <f t="shared" si="3"/>
        <v>0°31'29.2''</v>
      </c>
      <c r="G170" s="4">
        <f t="shared" si="1"/>
        <v>0.52477777777777779</v>
      </c>
    </row>
    <row r="171" spans="2:7" x14ac:dyDescent="0.25">
      <c r="B171" s="3">
        <v>42173</v>
      </c>
      <c r="C171" s="2">
        <v>0</v>
      </c>
      <c r="D171" s="2">
        <v>31</v>
      </c>
      <c r="E171" s="2">
        <v>29</v>
      </c>
      <c r="F171" s="2" t="str">
        <f t="shared" si="3"/>
        <v>0°31'29''</v>
      </c>
      <c r="G171" s="4">
        <f t="shared" si="1"/>
        <v>0.52472222222222231</v>
      </c>
    </row>
    <row r="172" spans="2:7" x14ac:dyDescent="0.25">
      <c r="B172" s="3">
        <v>42174</v>
      </c>
      <c r="C172" s="2">
        <v>0</v>
      </c>
      <c r="D172" s="2">
        <v>31</v>
      </c>
      <c r="E172" s="2">
        <v>28.9</v>
      </c>
      <c r="F172" s="2" t="str">
        <f t="shared" si="3"/>
        <v>0°31'28.9''</v>
      </c>
      <c r="G172" s="4">
        <f t="shared" si="1"/>
        <v>0.52469444444444446</v>
      </c>
    </row>
    <row r="173" spans="2:7" x14ac:dyDescent="0.25">
      <c r="B173" s="3">
        <v>42175</v>
      </c>
      <c r="C173" s="2">
        <v>0</v>
      </c>
      <c r="D173" s="2">
        <v>31</v>
      </c>
      <c r="E173" s="2">
        <v>28.8</v>
      </c>
      <c r="F173" s="2" t="str">
        <f t="shared" si="3"/>
        <v>0°31'28.8''</v>
      </c>
      <c r="G173" s="4">
        <f t="shared" si="1"/>
        <v>0.52466666666666673</v>
      </c>
    </row>
    <row r="174" spans="2:7" x14ac:dyDescent="0.25">
      <c r="B174" s="3">
        <v>42176</v>
      </c>
      <c r="C174" s="2">
        <v>0</v>
      </c>
      <c r="D174" s="2">
        <v>31</v>
      </c>
      <c r="E174" s="2">
        <v>28.6</v>
      </c>
      <c r="F174" s="2" t="str">
        <f t="shared" si="3"/>
        <v>0°31'28.6''</v>
      </c>
      <c r="G174" s="4">
        <f t="shared" si="1"/>
        <v>0.52461111111111114</v>
      </c>
    </row>
    <row r="175" spans="2:7" x14ac:dyDescent="0.25">
      <c r="B175" s="3">
        <v>42177</v>
      </c>
      <c r="C175" s="2">
        <v>0</v>
      </c>
      <c r="D175" s="2">
        <v>31</v>
      </c>
      <c r="E175" s="2">
        <v>28.5</v>
      </c>
      <c r="F175" s="2" t="str">
        <f t="shared" si="3"/>
        <v>0°31'28.5''</v>
      </c>
      <c r="G175" s="4">
        <f t="shared" si="1"/>
        <v>0.5245833333333334</v>
      </c>
    </row>
    <row r="176" spans="2:7" x14ac:dyDescent="0.25">
      <c r="B176" s="3">
        <v>42178</v>
      </c>
      <c r="C176" s="2">
        <v>0</v>
      </c>
      <c r="D176" s="2">
        <v>31</v>
      </c>
      <c r="E176" s="2">
        <v>28.4</v>
      </c>
      <c r="F176" s="2" t="str">
        <f t="shared" si="3"/>
        <v>0°31'28.4''</v>
      </c>
      <c r="G176" s="4">
        <f t="shared" si="1"/>
        <v>0.52455555555555555</v>
      </c>
    </row>
    <row r="177" spans="2:7" x14ac:dyDescent="0.25">
      <c r="B177" s="3">
        <v>42179</v>
      </c>
      <c r="C177" s="2">
        <v>0</v>
      </c>
      <c r="D177" s="2">
        <v>31</v>
      </c>
      <c r="E177" s="2">
        <v>28.3</v>
      </c>
      <c r="F177" s="2" t="str">
        <f t="shared" si="3"/>
        <v>0°31'28.3''</v>
      </c>
      <c r="G177" s="4">
        <f t="shared" si="1"/>
        <v>0.52452777777777781</v>
      </c>
    </row>
    <row r="178" spans="2:7" x14ac:dyDescent="0.25">
      <c r="B178" s="3">
        <v>42180</v>
      </c>
      <c r="C178" s="2">
        <v>0</v>
      </c>
      <c r="D178" s="2">
        <v>31</v>
      </c>
      <c r="E178" s="2">
        <v>28.2</v>
      </c>
      <c r="F178" s="2" t="str">
        <f t="shared" si="3"/>
        <v>0°31'28.2''</v>
      </c>
      <c r="G178" s="4">
        <f t="shared" si="1"/>
        <v>0.52450000000000008</v>
      </c>
    </row>
    <row r="179" spans="2:7" x14ac:dyDescent="0.25">
      <c r="B179" s="3">
        <v>42181</v>
      </c>
      <c r="C179" s="2">
        <v>0</v>
      </c>
      <c r="D179" s="2">
        <v>31</v>
      </c>
      <c r="E179" s="2">
        <v>28.2</v>
      </c>
      <c r="F179" s="2" t="str">
        <f t="shared" si="3"/>
        <v>0°31'28.2''</v>
      </c>
      <c r="G179" s="4">
        <f t="shared" si="1"/>
        <v>0.52450000000000008</v>
      </c>
    </row>
    <row r="180" spans="2:7" x14ac:dyDescent="0.25">
      <c r="B180" s="3">
        <v>42182</v>
      </c>
      <c r="C180" s="2">
        <v>0</v>
      </c>
      <c r="D180" s="2">
        <v>31</v>
      </c>
      <c r="E180" s="2">
        <v>28.1</v>
      </c>
      <c r="F180" s="2" t="str">
        <f t="shared" si="3"/>
        <v>0°31'28.1''</v>
      </c>
      <c r="G180" s="4">
        <f t="shared" si="1"/>
        <v>0.52447222222222223</v>
      </c>
    </row>
    <row r="181" spans="2:7" x14ac:dyDescent="0.25">
      <c r="B181" s="3">
        <v>42183</v>
      </c>
      <c r="C181" s="2">
        <v>0</v>
      </c>
      <c r="D181" s="2">
        <v>31</v>
      </c>
      <c r="E181" s="2">
        <v>28</v>
      </c>
      <c r="F181" s="2" t="str">
        <f t="shared" si="3"/>
        <v>0°31'28''</v>
      </c>
      <c r="G181" s="4">
        <f t="shared" si="1"/>
        <v>0.52444444444444449</v>
      </c>
    </row>
    <row r="182" spans="2:7" x14ac:dyDescent="0.25">
      <c r="B182" s="3">
        <v>42184</v>
      </c>
      <c r="C182" s="2">
        <v>0</v>
      </c>
      <c r="D182" s="2">
        <v>31</v>
      </c>
      <c r="E182" s="2">
        <v>28</v>
      </c>
      <c r="F182" s="2" t="str">
        <f t="shared" si="3"/>
        <v>0°31'28''</v>
      </c>
      <c r="G182" s="4">
        <f t="shared" si="1"/>
        <v>0.52444444444444449</v>
      </c>
    </row>
    <row r="183" spans="2:7" x14ac:dyDescent="0.25">
      <c r="B183" s="3">
        <v>42185</v>
      </c>
      <c r="C183" s="2">
        <v>0</v>
      </c>
      <c r="D183" s="2">
        <v>31</v>
      </c>
      <c r="E183" s="2">
        <v>27.9</v>
      </c>
      <c r="F183" s="2" t="str">
        <f t="shared" si="3"/>
        <v>0°31'27.9''</v>
      </c>
      <c r="G183" s="4">
        <f t="shared" si="1"/>
        <v>0.52441666666666675</v>
      </c>
    </row>
    <row r="184" spans="2:7" x14ac:dyDescent="0.25">
      <c r="B184" s="3">
        <v>42186</v>
      </c>
      <c r="C184" s="2">
        <v>0</v>
      </c>
      <c r="D184" s="2">
        <v>31</v>
      </c>
      <c r="E184" s="2">
        <v>27.9</v>
      </c>
      <c r="F184" s="2" t="str">
        <f t="shared" si="3"/>
        <v>0°31'27.9''</v>
      </c>
      <c r="G184" s="4">
        <f t="shared" si="1"/>
        <v>0.52441666666666675</v>
      </c>
    </row>
    <row r="185" spans="2:7" x14ac:dyDescent="0.25">
      <c r="B185" s="3">
        <v>42187</v>
      </c>
      <c r="C185" s="2">
        <v>0</v>
      </c>
      <c r="D185" s="2">
        <v>31</v>
      </c>
      <c r="E185" s="2">
        <v>27.8</v>
      </c>
      <c r="F185" s="2" t="str">
        <f t="shared" si="3"/>
        <v>0°31'27.8''</v>
      </c>
      <c r="G185" s="4">
        <f t="shared" si="1"/>
        <v>0.5243888888888889</v>
      </c>
    </row>
    <row r="186" spans="2:7" x14ac:dyDescent="0.25">
      <c r="B186" s="3">
        <v>42188</v>
      </c>
      <c r="C186" s="2">
        <v>0</v>
      </c>
      <c r="D186" s="2">
        <v>31</v>
      </c>
      <c r="E186" s="2">
        <v>27.8</v>
      </c>
      <c r="F186" s="2" t="str">
        <f t="shared" si="3"/>
        <v>0°31'27.8''</v>
      </c>
      <c r="G186" s="4">
        <f t="shared" si="1"/>
        <v>0.5243888888888889</v>
      </c>
    </row>
    <row r="187" spans="2:7" x14ac:dyDescent="0.25">
      <c r="B187" s="3">
        <v>42189</v>
      </c>
      <c r="C187" s="2">
        <v>0</v>
      </c>
      <c r="D187" s="2">
        <v>31</v>
      </c>
      <c r="E187" s="2">
        <v>27.8</v>
      </c>
      <c r="F187" s="2" t="str">
        <f t="shared" si="3"/>
        <v>0°31'27.8''</v>
      </c>
      <c r="G187" s="4">
        <f t="shared" si="1"/>
        <v>0.5243888888888889</v>
      </c>
    </row>
    <row r="188" spans="2:7" x14ac:dyDescent="0.25">
      <c r="B188" s="3">
        <v>42190</v>
      </c>
      <c r="C188" s="2">
        <v>0</v>
      </c>
      <c r="D188" s="2">
        <v>31</v>
      </c>
      <c r="E188" s="2">
        <v>27.8</v>
      </c>
      <c r="F188" s="2" t="str">
        <f t="shared" si="3"/>
        <v>0°31'27.8''</v>
      </c>
      <c r="G188" s="4">
        <f t="shared" si="1"/>
        <v>0.5243888888888889</v>
      </c>
    </row>
    <row r="189" spans="2:7" x14ac:dyDescent="0.25">
      <c r="B189" s="3">
        <v>42191</v>
      </c>
      <c r="C189" s="2">
        <v>0</v>
      </c>
      <c r="D189" s="2">
        <v>31</v>
      </c>
      <c r="E189" s="2">
        <v>27.8</v>
      </c>
      <c r="F189" s="2" t="str">
        <f t="shared" si="3"/>
        <v>0°31'27.8''</v>
      </c>
      <c r="G189" s="4">
        <f t="shared" si="1"/>
        <v>0.5243888888888889</v>
      </c>
    </row>
    <row r="190" spans="2:7" x14ac:dyDescent="0.25">
      <c r="B190" s="3">
        <v>42192</v>
      </c>
      <c r="C190" s="2">
        <v>0</v>
      </c>
      <c r="D190" s="2">
        <v>31</v>
      </c>
      <c r="E190" s="2">
        <v>27.8</v>
      </c>
      <c r="F190" s="2" t="str">
        <f t="shared" si="3"/>
        <v>0°31'27.8''</v>
      </c>
      <c r="G190" s="4">
        <f t="shared" si="1"/>
        <v>0.5243888888888889</v>
      </c>
    </row>
    <row r="191" spans="2:7" x14ac:dyDescent="0.25">
      <c r="B191" s="3">
        <v>42193</v>
      </c>
      <c r="C191" s="2">
        <v>0</v>
      </c>
      <c r="D191" s="2">
        <v>31</v>
      </c>
      <c r="E191" s="2">
        <v>27.8</v>
      </c>
      <c r="F191" s="2" t="str">
        <f t="shared" si="3"/>
        <v>0°31'27.8''</v>
      </c>
      <c r="G191" s="4">
        <f t="shared" si="1"/>
        <v>0.5243888888888889</v>
      </c>
    </row>
    <row r="192" spans="2:7" x14ac:dyDescent="0.25">
      <c r="B192" s="3">
        <v>42194</v>
      </c>
      <c r="C192" s="2">
        <v>0</v>
      </c>
      <c r="D192" s="2">
        <v>31</v>
      </c>
      <c r="E192" s="2">
        <v>27.8</v>
      </c>
      <c r="F192" s="2" t="str">
        <f t="shared" si="3"/>
        <v>0°31'27.8''</v>
      </c>
      <c r="G192" s="4">
        <f t="shared" si="1"/>
        <v>0.5243888888888889</v>
      </c>
    </row>
    <row r="193" spans="2:7" x14ac:dyDescent="0.25">
      <c r="B193" s="3">
        <v>42195</v>
      </c>
      <c r="C193" s="2">
        <v>0</v>
      </c>
      <c r="D193" s="2">
        <v>31</v>
      </c>
      <c r="E193" s="2">
        <v>27.8</v>
      </c>
      <c r="F193" s="2" t="str">
        <f t="shared" si="3"/>
        <v>0°31'27.8''</v>
      </c>
      <c r="G193" s="4">
        <f t="shared" si="1"/>
        <v>0.5243888888888889</v>
      </c>
    </row>
    <row r="194" spans="2:7" x14ac:dyDescent="0.25">
      <c r="B194" s="3">
        <v>42196</v>
      </c>
      <c r="C194" s="2">
        <v>0</v>
      </c>
      <c r="D194" s="2">
        <v>31</v>
      </c>
      <c r="E194" s="2">
        <v>27.8</v>
      </c>
      <c r="F194" s="2" t="str">
        <f t="shared" si="3"/>
        <v>0°31'27.8''</v>
      </c>
      <c r="G194" s="4">
        <f t="shared" si="1"/>
        <v>0.5243888888888889</v>
      </c>
    </row>
    <row r="195" spans="2:7" x14ac:dyDescent="0.25">
      <c r="B195" s="3">
        <v>42197</v>
      </c>
      <c r="C195" s="2">
        <v>0</v>
      </c>
      <c r="D195" s="2">
        <v>31</v>
      </c>
      <c r="E195" s="2">
        <v>27.9</v>
      </c>
      <c r="F195" s="2" t="str">
        <f t="shared" si="3"/>
        <v>0°31'27.9''</v>
      </c>
      <c r="G195" s="4">
        <f t="shared" si="1"/>
        <v>0.52441666666666675</v>
      </c>
    </row>
    <row r="196" spans="2:7" x14ac:dyDescent="0.25">
      <c r="B196" s="3">
        <v>42198</v>
      </c>
      <c r="C196" s="2">
        <v>0</v>
      </c>
      <c r="D196" s="2">
        <v>31</v>
      </c>
      <c r="E196" s="2">
        <v>27.9</v>
      </c>
      <c r="F196" s="2" t="str">
        <f t="shared" ref="F196:F259" si="4">CONCATENATE(C196,"°",D196,"'",E196,"''")</f>
        <v>0°31'27.9''</v>
      </c>
      <c r="G196" s="4">
        <f t="shared" si="1"/>
        <v>0.52441666666666675</v>
      </c>
    </row>
    <row r="197" spans="2:7" x14ac:dyDescent="0.25">
      <c r="B197" s="3">
        <v>42199</v>
      </c>
      <c r="C197" s="2">
        <v>0</v>
      </c>
      <c r="D197" s="2">
        <v>31</v>
      </c>
      <c r="E197" s="2">
        <v>28</v>
      </c>
      <c r="F197" s="2" t="str">
        <f t="shared" si="4"/>
        <v>0°31'28''</v>
      </c>
      <c r="G197" s="4">
        <f t="shared" si="1"/>
        <v>0.52444444444444449</v>
      </c>
    </row>
    <row r="198" spans="2:7" x14ac:dyDescent="0.25">
      <c r="B198" s="3">
        <v>42200</v>
      </c>
      <c r="C198" s="2">
        <v>0</v>
      </c>
      <c r="D198" s="2">
        <v>31</v>
      </c>
      <c r="E198" s="2">
        <v>28.1</v>
      </c>
      <c r="F198" s="2" t="str">
        <f t="shared" si="4"/>
        <v>0°31'28.1''</v>
      </c>
      <c r="G198" s="4">
        <f t="shared" si="1"/>
        <v>0.52447222222222223</v>
      </c>
    </row>
    <row r="199" spans="2:7" x14ac:dyDescent="0.25">
      <c r="B199" s="3">
        <v>42201</v>
      </c>
      <c r="C199" s="2">
        <v>0</v>
      </c>
      <c r="D199" s="2">
        <v>31</v>
      </c>
      <c r="E199" s="2">
        <v>28.1</v>
      </c>
      <c r="F199" s="2" t="str">
        <f t="shared" si="4"/>
        <v>0°31'28.1''</v>
      </c>
      <c r="G199" s="4">
        <f t="shared" si="1"/>
        <v>0.52447222222222223</v>
      </c>
    </row>
    <row r="200" spans="2:7" x14ac:dyDescent="0.25">
      <c r="B200" s="3">
        <v>42202</v>
      </c>
      <c r="C200" s="2">
        <v>0</v>
      </c>
      <c r="D200" s="2">
        <v>31</v>
      </c>
      <c r="E200" s="2">
        <v>28.2</v>
      </c>
      <c r="F200" s="2" t="str">
        <f t="shared" si="4"/>
        <v>0°31'28.2''</v>
      </c>
      <c r="G200" s="4">
        <f t="shared" si="1"/>
        <v>0.52450000000000008</v>
      </c>
    </row>
    <row r="201" spans="2:7" x14ac:dyDescent="0.25">
      <c r="B201" s="3">
        <v>42203</v>
      </c>
      <c r="C201" s="2">
        <v>0</v>
      </c>
      <c r="D201" s="2">
        <v>31</v>
      </c>
      <c r="E201" s="2">
        <v>28.4</v>
      </c>
      <c r="F201" s="2" t="str">
        <f t="shared" si="4"/>
        <v>0°31'28.4''</v>
      </c>
      <c r="G201" s="4">
        <f t="shared" si="1"/>
        <v>0.52455555555555555</v>
      </c>
    </row>
    <row r="202" spans="2:7" x14ac:dyDescent="0.25">
      <c r="B202" s="3">
        <v>42204</v>
      </c>
      <c r="C202" s="2">
        <v>0</v>
      </c>
      <c r="D202" s="2">
        <v>31</v>
      </c>
      <c r="E202" s="2">
        <v>28.5</v>
      </c>
      <c r="F202" s="2" t="str">
        <f t="shared" si="4"/>
        <v>0°31'28.5''</v>
      </c>
      <c r="G202" s="4">
        <f t="shared" si="1"/>
        <v>0.5245833333333334</v>
      </c>
    </row>
    <row r="203" spans="2:7" x14ac:dyDescent="0.25">
      <c r="B203" s="3">
        <v>42205</v>
      </c>
      <c r="C203" s="2">
        <v>0</v>
      </c>
      <c r="D203" s="2">
        <v>31</v>
      </c>
      <c r="E203" s="2">
        <v>28.6</v>
      </c>
      <c r="F203" s="2" t="str">
        <f t="shared" si="4"/>
        <v>0°31'28.6''</v>
      </c>
      <c r="G203" s="4">
        <f t="shared" si="1"/>
        <v>0.52461111111111114</v>
      </c>
    </row>
    <row r="204" spans="2:7" x14ac:dyDescent="0.25">
      <c r="B204" s="3">
        <v>42206</v>
      </c>
      <c r="C204" s="2">
        <v>0</v>
      </c>
      <c r="D204" s="2">
        <v>31</v>
      </c>
      <c r="E204" s="2">
        <v>28.7</v>
      </c>
      <c r="F204" s="2" t="str">
        <f t="shared" si="4"/>
        <v>0°31'28.7''</v>
      </c>
      <c r="G204" s="4">
        <f t="shared" si="1"/>
        <v>0.52463888888888899</v>
      </c>
    </row>
    <row r="205" spans="2:7" x14ac:dyDescent="0.25">
      <c r="B205" s="3">
        <v>42207</v>
      </c>
      <c r="C205" s="2">
        <v>0</v>
      </c>
      <c r="D205" s="2">
        <v>31</v>
      </c>
      <c r="E205" s="2">
        <v>28.9</v>
      </c>
      <c r="F205" s="2" t="str">
        <f t="shared" si="4"/>
        <v>0°31'28.9''</v>
      </c>
      <c r="G205" s="4">
        <f t="shared" si="1"/>
        <v>0.52469444444444446</v>
      </c>
    </row>
    <row r="206" spans="2:7" x14ac:dyDescent="0.25">
      <c r="B206" s="3">
        <v>42208</v>
      </c>
      <c r="C206" s="2">
        <v>0</v>
      </c>
      <c r="D206" s="2">
        <v>31</v>
      </c>
      <c r="E206" s="2">
        <v>29</v>
      </c>
      <c r="F206" s="2" t="str">
        <f t="shared" si="4"/>
        <v>0°31'29''</v>
      </c>
      <c r="G206" s="4">
        <f t="shared" si="1"/>
        <v>0.52472222222222231</v>
      </c>
    </row>
    <row r="207" spans="2:7" x14ac:dyDescent="0.25">
      <c r="B207" s="3">
        <v>42209</v>
      </c>
      <c r="C207" s="2">
        <v>0</v>
      </c>
      <c r="D207" s="2">
        <v>31</v>
      </c>
      <c r="E207" s="2">
        <v>29.2</v>
      </c>
      <c r="F207" s="2" t="str">
        <f t="shared" si="4"/>
        <v>0°31'29.2''</v>
      </c>
      <c r="G207" s="4">
        <f t="shared" si="1"/>
        <v>0.52477777777777779</v>
      </c>
    </row>
    <row r="208" spans="2:7" x14ac:dyDescent="0.25">
      <c r="B208" s="3">
        <v>42210</v>
      </c>
      <c r="C208" s="2">
        <v>0</v>
      </c>
      <c r="D208" s="2">
        <v>31</v>
      </c>
      <c r="E208" s="2">
        <v>29.4</v>
      </c>
      <c r="F208" s="2" t="str">
        <f t="shared" si="4"/>
        <v>0°31'29.4''</v>
      </c>
      <c r="G208" s="4">
        <f t="shared" si="1"/>
        <v>0.52483333333333337</v>
      </c>
    </row>
    <row r="209" spans="2:7" x14ac:dyDescent="0.25">
      <c r="B209" s="3">
        <v>42211</v>
      </c>
      <c r="C209" s="2">
        <v>0</v>
      </c>
      <c r="D209" s="2">
        <v>31</v>
      </c>
      <c r="E209" s="2">
        <v>29.6</v>
      </c>
      <c r="F209" s="2" t="str">
        <f t="shared" si="4"/>
        <v>0°31'29.6''</v>
      </c>
      <c r="G209" s="4">
        <f t="shared" si="1"/>
        <v>0.52488888888888896</v>
      </c>
    </row>
    <row r="210" spans="2:7" x14ac:dyDescent="0.25">
      <c r="B210" s="3">
        <v>42212</v>
      </c>
      <c r="C210" s="2">
        <v>0</v>
      </c>
      <c r="D210" s="2">
        <v>31</v>
      </c>
      <c r="E210" s="2">
        <v>29.8</v>
      </c>
      <c r="F210" s="2" t="str">
        <f t="shared" si="4"/>
        <v>0°31'29.8''</v>
      </c>
      <c r="G210" s="4">
        <f t="shared" si="1"/>
        <v>0.52494444444444455</v>
      </c>
    </row>
    <row r="211" spans="2:7" x14ac:dyDescent="0.25">
      <c r="B211" s="3">
        <v>42213</v>
      </c>
      <c r="C211" s="2">
        <v>0</v>
      </c>
      <c r="D211" s="2">
        <v>31</v>
      </c>
      <c r="E211" s="2">
        <v>30</v>
      </c>
      <c r="F211" s="2" t="str">
        <f t="shared" si="4"/>
        <v>0°31'30''</v>
      </c>
      <c r="G211" s="4">
        <f t="shared" si="1"/>
        <v>0.52500000000000002</v>
      </c>
    </row>
    <row r="212" spans="2:7" x14ac:dyDescent="0.25">
      <c r="B212" s="3">
        <v>42214</v>
      </c>
      <c r="C212" s="2">
        <v>0</v>
      </c>
      <c r="D212" s="2">
        <v>31</v>
      </c>
      <c r="E212" s="2">
        <v>30.2</v>
      </c>
      <c r="F212" s="2" t="str">
        <f t="shared" si="4"/>
        <v>0°31'30.2''</v>
      </c>
      <c r="G212" s="4">
        <f t="shared" si="1"/>
        <v>0.52505555555555561</v>
      </c>
    </row>
    <row r="213" spans="2:7" x14ac:dyDescent="0.25">
      <c r="B213" s="3">
        <v>42215</v>
      </c>
      <c r="C213" s="2">
        <v>0</v>
      </c>
      <c r="D213" s="2">
        <v>31</v>
      </c>
      <c r="E213" s="2">
        <v>30.4</v>
      </c>
      <c r="F213" s="2" t="str">
        <f t="shared" si="4"/>
        <v>0°31'30.4''</v>
      </c>
      <c r="G213" s="4">
        <f t="shared" si="1"/>
        <v>0.5251111111111112</v>
      </c>
    </row>
    <row r="214" spans="2:7" x14ac:dyDescent="0.25">
      <c r="B214" s="3">
        <v>42216</v>
      </c>
      <c r="C214" s="2">
        <v>0</v>
      </c>
      <c r="D214" s="2">
        <v>31</v>
      </c>
      <c r="E214" s="2">
        <v>30.6</v>
      </c>
      <c r="F214" s="2" t="str">
        <f t="shared" si="4"/>
        <v>0°31'30.6''</v>
      </c>
      <c r="G214" s="4">
        <f t="shared" si="1"/>
        <v>0.52516666666666667</v>
      </c>
    </row>
    <row r="215" spans="2:7" x14ac:dyDescent="0.25">
      <c r="B215" s="3">
        <v>42217</v>
      </c>
      <c r="C215" s="2">
        <v>0</v>
      </c>
      <c r="D215" s="2">
        <v>31</v>
      </c>
      <c r="E215" s="2">
        <v>30.8</v>
      </c>
      <c r="F215" s="2" t="str">
        <f t="shared" si="4"/>
        <v>0°31'30.8''</v>
      </c>
      <c r="G215" s="4">
        <f t="shared" si="1"/>
        <v>0.52522222222222226</v>
      </c>
    </row>
    <row r="216" spans="2:7" x14ac:dyDescent="0.25">
      <c r="B216" s="3">
        <v>42218</v>
      </c>
      <c r="C216" s="2">
        <v>0</v>
      </c>
      <c r="D216" s="2">
        <v>31</v>
      </c>
      <c r="E216" s="2">
        <v>31.1</v>
      </c>
      <c r="F216" s="2" t="str">
        <f t="shared" si="4"/>
        <v>0°31'31.1''</v>
      </c>
      <c r="G216" s="4">
        <f t="shared" si="1"/>
        <v>0.52530555555555558</v>
      </c>
    </row>
    <row r="217" spans="2:7" x14ac:dyDescent="0.25">
      <c r="B217" s="3">
        <v>42219</v>
      </c>
      <c r="C217" s="2">
        <v>0</v>
      </c>
      <c r="D217" s="2">
        <v>31</v>
      </c>
      <c r="E217" s="2">
        <v>31.3</v>
      </c>
      <c r="F217" s="2" t="str">
        <f t="shared" si="4"/>
        <v>0°31'31.3''</v>
      </c>
      <c r="G217" s="4">
        <f t="shared" si="1"/>
        <v>0.52536111111111117</v>
      </c>
    </row>
    <row r="218" spans="2:7" x14ac:dyDescent="0.25">
      <c r="B218" s="3">
        <v>42220</v>
      </c>
      <c r="C218" s="2">
        <v>0</v>
      </c>
      <c r="D218" s="2">
        <v>31</v>
      </c>
      <c r="E218" s="2">
        <v>31.5</v>
      </c>
      <c r="F218" s="2" t="str">
        <f t="shared" si="4"/>
        <v>0°31'31.5''</v>
      </c>
      <c r="G218" s="4">
        <f t="shared" si="1"/>
        <v>0.52541666666666675</v>
      </c>
    </row>
    <row r="219" spans="2:7" x14ac:dyDescent="0.25">
      <c r="B219" s="3">
        <v>42221</v>
      </c>
      <c r="C219" s="2">
        <v>0</v>
      </c>
      <c r="D219" s="2">
        <v>31</v>
      </c>
      <c r="E219" s="2">
        <v>31.8</v>
      </c>
      <c r="F219" s="2" t="str">
        <f t="shared" si="4"/>
        <v>0°31'31.8''</v>
      </c>
      <c r="G219" s="4">
        <f t="shared" si="1"/>
        <v>0.52550000000000008</v>
      </c>
    </row>
    <row r="220" spans="2:7" x14ac:dyDescent="0.25">
      <c r="B220" s="3">
        <v>42222</v>
      </c>
      <c r="C220" s="2">
        <v>0</v>
      </c>
      <c r="D220" s="2">
        <v>31</v>
      </c>
      <c r="E220" s="2">
        <v>32</v>
      </c>
      <c r="F220" s="2" t="str">
        <f t="shared" si="4"/>
        <v>0°31'32''</v>
      </c>
      <c r="G220" s="4">
        <f t="shared" si="1"/>
        <v>0.52555555555555555</v>
      </c>
    </row>
    <row r="221" spans="2:7" x14ac:dyDescent="0.25">
      <c r="B221" s="3">
        <v>42223</v>
      </c>
      <c r="C221" s="2">
        <v>0</v>
      </c>
      <c r="D221" s="2">
        <v>31</v>
      </c>
      <c r="E221" s="2">
        <v>32.299999999999997</v>
      </c>
      <c r="F221" s="2" t="str">
        <f t="shared" si="4"/>
        <v>0°31'32.3''</v>
      </c>
      <c r="G221" s="4">
        <f t="shared" si="1"/>
        <v>0.52563888888888899</v>
      </c>
    </row>
    <row r="222" spans="2:7" x14ac:dyDescent="0.25">
      <c r="B222" s="3">
        <v>42224</v>
      </c>
      <c r="C222" s="2">
        <v>0</v>
      </c>
      <c r="D222" s="2">
        <v>31</v>
      </c>
      <c r="E222" s="2">
        <v>32.6</v>
      </c>
      <c r="F222" s="2" t="str">
        <f t="shared" si="4"/>
        <v>0°31'32.6''</v>
      </c>
      <c r="G222" s="4">
        <f t="shared" si="1"/>
        <v>0.52572222222222231</v>
      </c>
    </row>
    <row r="223" spans="2:7" x14ac:dyDescent="0.25">
      <c r="B223" s="3">
        <v>42225</v>
      </c>
      <c r="C223" s="2">
        <v>0</v>
      </c>
      <c r="D223" s="2">
        <v>31</v>
      </c>
      <c r="E223" s="2">
        <v>32.799999999999997</v>
      </c>
      <c r="F223" s="2" t="str">
        <f t="shared" si="4"/>
        <v>0°31'32.8''</v>
      </c>
      <c r="G223" s="4">
        <f t="shared" si="1"/>
        <v>0.52577777777777779</v>
      </c>
    </row>
    <row r="224" spans="2:7" x14ac:dyDescent="0.25">
      <c r="B224" s="3">
        <v>42226</v>
      </c>
      <c r="C224" s="2">
        <v>0</v>
      </c>
      <c r="D224" s="2">
        <v>31</v>
      </c>
      <c r="E224" s="2">
        <v>33.1</v>
      </c>
      <c r="F224" s="2" t="str">
        <f t="shared" si="4"/>
        <v>0°31'33.1''</v>
      </c>
      <c r="G224" s="4">
        <f t="shared" si="1"/>
        <v>0.52586111111111111</v>
      </c>
    </row>
    <row r="225" spans="2:7" x14ac:dyDescent="0.25">
      <c r="B225" s="3">
        <v>42227</v>
      </c>
      <c r="C225" s="2">
        <v>0</v>
      </c>
      <c r="D225" s="2">
        <v>31</v>
      </c>
      <c r="E225" s="2">
        <v>33.4</v>
      </c>
      <c r="F225" s="2" t="str">
        <f t="shared" si="4"/>
        <v>0°31'33.4''</v>
      </c>
      <c r="G225" s="4">
        <f t="shared" si="1"/>
        <v>0.52594444444444455</v>
      </c>
    </row>
    <row r="226" spans="2:7" x14ac:dyDescent="0.25">
      <c r="B226" s="3">
        <v>42228</v>
      </c>
      <c r="C226" s="2">
        <v>0</v>
      </c>
      <c r="D226" s="2">
        <v>31</v>
      </c>
      <c r="E226" s="2">
        <v>33.700000000000003</v>
      </c>
      <c r="F226" s="2" t="str">
        <f t="shared" si="4"/>
        <v>0°31'33.7''</v>
      </c>
      <c r="G226" s="4">
        <f t="shared" si="1"/>
        <v>0.52602777777777787</v>
      </c>
    </row>
    <row r="227" spans="2:7" x14ac:dyDescent="0.25">
      <c r="B227" s="3">
        <v>42229</v>
      </c>
      <c r="C227" s="2">
        <v>0</v>
      </c>
      <c r="D227" s="2">
        <v>31</v>
      </c>
      <c r="E227" s="2">
        <v>34</v>
      </c>
      <c r="F227" s="2" t="str">
        <f t="shared" si="4"/>
        <v>0°31'34''</v>
      </c>
      <c r="G227" s="4">
        <f t="shared" si="1"/>
        <v>0.5261111111111112</v>
      </c>
    </row>
    <row r="228" spans="2:7" x14ac:dyDescent="0.25">
      <c r="B228" s="3">
        <v>42230</v>
      </c>
      <c r="C228" s="2">
        <v>0</v>
      </c>
      <c r="D228" s="2">
        <v>31</v>
      </c>
      <c r="E228" s="2">
        <v>34.299999999999997</v>
      </c>
      <c r="F228" s="2" t="str">
        <f t="shared" si="4"/>
        <v>0°31'34.3''</v>
      </c>
      <c r="G228" s="4">
        <f t="shared" si="1"/>
        <v>0.52619444444444452</v>
      </c>
    </row>
    <row r="229" spans="2:7" x14ac:dyDescent="0.25">
      <c r="B229" s="3">
        <v>42231</v>
      </c>
      <c r="C229" s="2">
        <v>0</v>
      </c>
      <c r="D229" s="2">
        <v>31</v>
      </c>
      <c r="E229" s="2">
        <v>34.700000000000003</v>
      </c>
      <c r="F229" s="2" t="str">
        <f t="shared" si="4"/>
        <v>0°31'34.7''</v>
      </c>
      <c r="G229" s="4">
        <f t="shared" si="1"/>
        <v>0.52630555555555558</v>
      </c>
    </row>
    <row r="230" spans="2:7" x14ac:dyDescent="0.25">
      <c r="B230" s="3">
        <v>42232</v>
      </c>
      <c r="C230" s="2">
        <v>0</v>
      </c>
      <c r="D230" s="2">
        <v>31</v>
      </c>
      <c r="E230" s="2">
        <v>35</v>
      </c>
      <c r="F230" s="2" t="str">
        <f t="shared" si="4"/>
        <v>0°31'35''</v>
      </c>
      <c r="G230" s="4">
        <f t="shared" si="1"/>
        <v>0.52638888888888891</v>
      </c>
    </row>
    <row r="231" spans="2:7" x14ac:dyDescent="0.25">
      <c r="B231" s="3">
        <v>42233</v>
      </c>
      <c r="C231" s="2">
        <v>0</v>
      </c>
      <c r="D231" s="2">
        <v>31</v>
      </c>
      <c r="E231" s="2">
        <v>35.4</v>
      </c>
      <c r="F231" s="2" t="str">
        <f t="shared" si="4"/>
        <v>0°31'35.4''</v>
      </c>
      <c r="G231" s="4">
        <f t="shared" si="1"/>
        <v>0.52650000000000008</v>
      </c>
    </row>
    <row r="232" spans="2:7" x14ac:dyDescent="0.25">
      <c r="B232" s="3">
        <v>42234</v>
      </c>
      <c r="C232" s="2">
        <v>0</v>
      </c>
      <c r="D232" s="2">
        <v>31</v>
      </c>
      <c r="E232" s="2">
        <v>35.700000000000003</v>
      </c>
      <c r="F232" s="2" t="str">
        <f t="shared" si="4"/>
        <v>0°31'35.7''</v>
      </c>
      <c r="G232" s="4">
        <f t="shared" si="1"/>
        <v>0.5265833333333334</v>
      </c>
    </row>
    <row r="233" spans="2:7" x14ac:dyDescent="0.25">
      <c r="B233" s="3">
        <v>42235</v>
      </c>
      <c r="C233" s="2">
        <v>0</v>
      </c>
      <c r="D233" s="2">
        <v>31</v>
      </c>
      <c r="E233" s="2">
        <v>36.1</v>
      </c>
      <c r="F233" s="2" t="str">
        <f t="shared" si="4"/>
        <v>0°31'36.1''</v>
      </c>
      <c r="G233" s="4">
        <f t="shared" si="1"/>
        <v>0.52669444444444447</v>
      </c>
    </row>
    <row r="234" spans="2:7" x14ac:dyDescent="0.25">
      <c r="B234" s="3">
        <v>42236</v>
      </c>
      <c r="C234" s="2">
        <v>0</v>
      </c>
      <c r="D234" s="2">
        <v>31</v>
      </c>
      <c r="E234" s="2">
        <v>36.5</v>
      </c>
      <c r="F234" s="2" t="str">
        <f t="shared" si="4"/>
        <v>0°31'36.5''</v>
      </c>
      <c r="G234" s="4">
        <f t="shared" si="1"/>
        <v>0.52680555555555564</v>
      </c>
    </row>
    <row r="235" spans="2:7" x14ac:dyDescent="0.25">
      <c r="B235" s="3">
        <v>42237</v>
      </c>
      <c r="C235" s="2">
        <v>0</v>
      </c>
      <c r="D235" s="2">
        <v>31</v>
      </c>
      <c r="E235" s="2">
        <v>36.799999999999997</v>
      </c>
      <c r="F235" s="2" t="str">
        <f t="shared" si="4"/>
        <v>0°31'36.8''</v>
      </c>
      <c r="G235" s="4">
        <f t="shared" si="1"/>
        <v>0.52688888888888896</v>
      </c>
    </row>
    <row r="236" spans="2:7" x14ac:dyDescent="0.25">
      <c r="B236" s="3">
        <v>42238</v>
      </c>
      <c r="C236" s="2">
        <v>0</v>
      </c>
      <c r="D236" s="2">
        <v>31</v>
      </c>
      <c r="E236" s="2">
        <v>37.200000000000003</v>
      </c>
      <c r="F236" s="2" t="str">
        <f t="shared" si="4"/>
        <v>0°31'37.2''</v>
      </c>
      <c r="G236" s="4">
        <f t="shared" si="1"/>
        <v>0.52700000000000002</v>
      </c>
    </row>
    <row r="237" spans="2:7" x14ac:dyDescent="0.25">
      <c r="B237" s="3">
        <v>42239</v>
      </c>
      <c r="C237" s="2">
        <v>0</v>
      </c>
      <c r="D237" s="2">
        <v>31</v>
      </c>
      <c r="E237" s="2">
        <v>37.6</v>
      </c>
      <c r="F237" s="2" t="str">
        <f t="shared" si="4"/>
        <v>0°31'37.6''</v>
      </c>
      <c r="G237" s="4">
        <f t="shared" si="1"/>
        <v>0.5271111111111112</v>
      </c>
    </row>
    <row r="238" spans="2:7" x14ac:dyDescent="0.25">
      <c r="B238" s="3">
        <v>42240</v>
      </c>
      <c r="C238" s="2">
        <v>0</v>
      </c>
      <c r="D238" s="2">
        <v>31</v>
      </c>
      <c r="E238" s="2">
        <v>38</v>
      </c>
      <c r="F238" s="2" t="str">
        <f t="shared" si="4"/>
        <v>0°31'38''</v>
      </c>
      <c r="G238" s="4">
        <f t="shared" si="1"/>
        <v>0.52722222222222226</v>
      </c>
    </row>
    <row r="239" spans="2:7" x14ac:dyDescent="0.25">
      <c r="B239" s="3">
        <v>42241</v>
      </c>
      <c r="C239" s="2">
        <v>0</v>
      </c>
      <c r="D239" s="2">
        <v>31</v>
      </c>
      <c r="E239" s="2">
        <v>38.4</v>
      </c>
      <c r="F239" s="2" t="str">
        <f t="shared" si="4"/>
        <v>0°31'38.4''</v>
      </c>
      <c r="G239" s="4">
        <f t="shared" si="1"/>
        <v>0.52733333333333343</v>
      </c>
    </row>
    <row r="240" spans="2:7" x14ac:dyDescent="0.25">
      <c r="B240" s="3">
        <v>42242</v>
      </c>
      <c r="C240" s="2">
        <v>0</v>
      </c>
      <c r="D240" s="2">
        <v>31</v>
      </c>
      <c r="E240" s="2">
        <v>38.9</v>
      </c>
      <c r="F240" s="2" t="str">
        <f t="shared" si="4"/>
        <v>0°31'38.9''</v>
      </c>
      <c r="G240" s="4">
        <f t="shared" si="1"/>
        <v>0.52747222222222223</v>
      </c>
    </row>
    <row r="241" spans="2:7" x14ac:dyDescent="0.25">
      <c r="B241" s="3">
        <v>42243</v>
      </c>
      <c r="C241" s="2">
        <v>0</v>
      </c>
      <c r="D241" s="2">
        <v>31</v>
      </c>
      <c r="E241" s="2">
        <v>39.299999999999997</v>
      </c>
      <c r="F241" s="2" t="str">
        <f t="shared" si="4"/>
        <v>0°31'39.3''</v>
      </c>
      <c r="G241" s="4">
        <f t="shared" si="1"/>
        <v>0.5275833333333334</v>
      </c>
    </row>
    <row r="242" spans="2:7" x14ac:dyDescent="0.25">
      <c r="B242" s="3">
        <v>42244</v>
      </c>
      <c r="C242" s="2">
        <v>0</v>
      </c>
      <c r="D242" s="2">
        <v>31</v>
      </c>
      <c r="E242" s="2">
        <v>39.700000000000003</v>
      </c>
      <c r="F242" s="2" t="str">
        <f t="shared" si="4"/>
        <v>0°31'39.7''</v>
      </c>
      <c r="G242" s="4">
        <f t="shared" si="1"/>
        <v>0.52769444444444447</v>
      </c>
    </row>
    <row r="243" spans="2:7" x14ac:dyDescent="0.25">
      <c r="B243" s="3">
        <v>42245</v>
      </c>
      <c r="C243" s="2">
        <v>0</v>
      </c>
      <c r="D243" s="2">
        <v>31</v>
      </c>
      <c r="E243" s="2">
        <v>40.1</v>
      </c>
      <c r="F243" s="2" t="str">
        <f t="shared" si="4"/>
        <v>0°31'40.1''</v>
      </c>
      <c r="G243" s="4">
        <f t="shared" si="1"/>
        <v>0.52780555555555564</v>
      </c>
    </row>
    <row r="244" spans="2:7" x14ac:dyDescent="0.25">
      <c r="B244" s="3">
        <v>42246</v>
      </c>
      <c r="C244" s="2">
        <v>0</v>
      </c>
      <c r="D244" s="2">
        <v>31</v>
      </c>
      <c r="E244" s="2">
        <v>40.6</v>
      </c>
      <c r="F244" s="2" t="str">
        <f t="shared" si="4"/>
        <v>0°31'40.6''</v>
      </c>
      <c r="G244" s="4">
        <f t="shared" si="1"/>
        <v>0.52794444444444455</v>
      </c>
    </row>
    <row r="245" spans="2:7" x14ac:dyDescent="0.25">
      <c r="B245" s="3">
        <v>42247</v>
      </c>
      <c r="C245" s="2">
        <v>0</v>
      </c>
      <c r="D245" s="2">
        <v>31</v>
      </c>
      <c r="E245" s="2">
        <v>41</v>
      </c>
      <c r="F245" s="2" t="str">
        <f t="shared" si="4"/>
        <v>0°31'41''</v>
      </c>
      <c r="G245" s="4">
        <f t="shared" si="1"/>
        <v>0.52805555555555561</v>
      </c>
    </row>
    <row r="246" spans="2:7" x14ac:dyDescent="0.25">
      <c r="B246" s="3">
        <v>42248</v>
      </c>
      <c r="C246" s="2">
        <v>0</v>
      </c>
      <c r="D246" s="2">
        <v>31</v>
      </c>
      <c r="E246" s="2">
        <v>41.4</v>
      </c>
      <c r="F246" s="2" t="str">
        <f t="shared" si="4"/>
        <v>0°31'41.4''</v>
      </c>
      <c r="G246" s="4">
        <f t="shared" si="1"/>
        <v>0.52816666666666667</v>
      </c>
    </row>
    <row r="247" spans="2:7" x14ac:dyDescent="0.25">
      <c r="B247" s="3">
        <v>42249</v>
      </c>
      <c r="C247" s="2">
        <v>0</v>
      </c>
      <c r="D247" s="2">
        <v>31</v>
      </c>
      <c r="E247" s="2">
        <v>41.9</v>
      </c>
      <c r="F247" s="2" t="str">
        <f t="shared" si="4"/>
        <v>0°31'41.9''</v>
      </c>
      <c r="G247" s="4">
        <f t="shared" si="1"/>
        <v>0.52830555555555558</v>
      </c>
    </row>
    <row r="248" spans="2:7" x14ac:dyDescent="0.25">
      <c r="B248" s="3">
        <v>42250</v>
      </c>
      <c r="C248" s="2">
        <v>0</v>
      </c>
      <c r="D248" s="2">
        <v>31</v>
      </c>
      <c r="E248" s="2">
        <v>42.3</v>
      </c>
      <c r="F248" s="2" t="str">
        <f t="shared" si="4"/>
        <v>0°31'42.3''</v>
      </c>
      <c r="G248" s="4">
        <f t="shared" si="1"/>
        <v>0.52841666666666676</v>
      </c>
    </row>
    <row r="249" spans="2:7" x14ac:dyDescent="0.25">
      <c r="B249" s="3">
        <v>42251</v>
      </c>
      <c r="C249" s="2">
        <v>0</v>
      </c>
      <c r="D249" s="2">
        <v>31</v>
      </c>
      <c r="E249" s="2">
        <v>42.8</v>
      </c>
      <c r="F249" s="2" t="str">
        <f t="shared" si="4"/>
        <v>0°31'42.8''</v>
      </c>
      <c r="G249" s="4">
        <f t="shared" si="1"/>
        <v>0.52855555555555556</v>
      </c>
    </row>
    <row r="250" spans="2:7" x14ac:dyDescent="0.25">
      <c r="B250" s="3">
        <v>42252</v>
      </c>
      <c r="C250" s="2">
        <v>0</v>
      </c>
      <c r="D250" s="2">
        <v>31</v>
      </c>
      <c r="E250" s="2">
        <v>43.2</v>
      </c>
      <c r="F250" s="2" t="str">
        <f t="shared" si="4"/>
        <v>0°31'43.2''</v>
      </c>
      <c r="G250" s="4">
        <f t="shared" si="1"/>
        <v>0.52866666666666673</v>
      </c>
    </row>
    <row r="251" spans="2:7" x14ac:dyDescent="0.25">
      <c r="B251" s="3">
        <v>42253</v>
      </c>
      <c r="C251" s="2">
        <v>0</v>
      </c>
      <c r="D251" s="2">
        <v>31</v>
      </c>
      <c r="E251" s="2">
        <v>43.7</v>
      </c>
      <c r="F251" s="2" t="str">
        <f t="shared" si="4"/>
        <v>0°31'43.7''</v>
      </c>
      <c r="G251" s="4">
        <f t="shared" si="1"/>
        <v>0.52880555555555564</v>
      </c>
    </row>
    <row r="252" spans="2:7" x14ac:dyDescent="0.25">
      <c r="B252" s="3">
        <v>42254</v>
      </c>
      <c r="C252" s="2">
        <v>0</v>
      </c>
      <c r="D252" s="2">
        <v>31</v>
      </c>
      <c r="E252" s="2">
        <v>44.1</v>
      </c>
      <c r="F252" s="2" t="str">
        <f t="shared" si="4"/>
        <v>0°31'44.1''</v>
      </c>
      <c r="G252" s="4">
        <f t="shared" si="1"/>
        <v>0.5289166666666667</v>
      </c>
    </row>
    <row r="253" spans="2:7" x14ac:dyDescent="0.25">
      <c r="B253" s="3">
        <v>42255</v>
      </c>
      <c r="C253" s="2">
        <v>0</v>
      </c>
      <c r="D253" s="2">
        <v>31</v>
      </c>
      <c r="E253" s="2">
        <v>44.6</v>
      </c>
      <c r="F253" s="2" t="str">
        <f t="shared" si="4"/>
        <v>0°31'44.6''</v>
      </c>
      <c r="G253" s="4">
        <f t="shared" si="1"/>
        <v>0.52905555555555561</v>
      </c>
    </row>
    <row r="254" spans="2:7" x14ac:dyDescent="0.25">
      <c r="B254" s="3">
        <v>42256</v>
      </c>
      <c r="C254" s="2">
        <v>0</v>
      </c>
      <c r="D254" s="2">
        <v>31</v>
      </c>
      <c r="E254" s="2">
        <v>45.1</v>
      </c>
      <c r="F254" s="2" t="str">
        <f t="shared" si="4"/>
        <v>0°31'45.1''</v>
      </c>
      <c r="G254" s="4">
        <f t="shared" si="1"/>
        <v>0.52919444444444452</v>
      </c>
    </row>
    <row r="255" spans="2:7" x14ac:dyDescent="0.25">
      <c r="B255" s="3">
        <v>42257</v>
      </c>
      <c r="C255" s="2">
        <v>0</v>
      </c>
      <c r="D255" s="2">
        <v>31</v>
      </c>
      <c r="E255" s="2">
        <v>45.5</v>
      </c>
      <c r="F255" s="2" t="str">
        <f t="shared" si="4"/>
        <v>0°31'45.5''</v>
      </c>
      <c r="G255" s="4">
        <f t="shared" si="1"/>
        <v>0.52930555555555558</v>
      </c>
    </row>
    <row r="256" spans="2:7" x14ac:dyDescent="0.25">
      <c r="B256" s="3">
        <v>42258</v>
      </c>
      <c r="C256" s="2">
        <v>0</v>
      </c>
      <c r="D256" s="2">
        <v>31</v>
      </c>
      <c r="E256" s="2">
        <v>46</v>
      </c>
      <c r="F256" s="2" t="str">
        <f t="shared" si="4"/>
        <v>0°31'46''</v>
      </c>
      <c r="G256" s="4">
        <f t="shared" si="1"/>
        <v>0.5294444444444445</v>
      </c>
    </row>
    <row r="257" spans="2:7" x14ac:dyDescent="0.25">
      <c r="B257" s="3">
        <v>42259</v>
      </c>
      <c r="C257" s="2">
        <v>0</v>
      </c>
      <c r="D257" s="2">
        <v>31</v>
      </c>
      <c r="E257" s="2">
        <v>46.5</v>
      </c>
      <c r="F257" s="2" t="str">
        <f t="shared" si="4"/>
        <v>0°31'46.5''</v>
      </c>
      <c r="G257" s="4">
        <f t="shared" si="1"/>
        <v>0.52958333333333341</v>
      </c>
    </row>
    <row r="258" spans="2:7" x14ac:dyDescent="0.25">
      <c r="B258" s="3">
        <v>42260</v>
      </c>
      <c r="C258" s="2">
        <v>0</v>
      </c>
      <c r="D258" s="2">
        <v>31</v>
      </c>
      <c r="E258" s="2">
        <v>47</v>
      </c>
      <c r="F258" s="2" t="str">
        <f t="shared" si="4"/>
        <v>0°31'47''</v>
      </c>
      <c r="G258" s="4">
        <f t="shared" si="1"/>
        <v>0.52972222222222232</v>
      </c>
    </row>
    <row r="259" spans="2:7" x14ac:dyDescent="0.25">
      <c r="B259" s="3">
        <v>42261</v>
      </c>
      <c r="C259" s="2">
        <v>0</v>
      </c>
      <c r="D259" s="2">
        <v>31</v>
      </c>
      <c r="E259" s="2">
        <v>47.5</v>
      </c>
      <c r="F259" s="2" t="str">
        <f t="shared" si="4"/>
        <v>0°31'47.5''</v>
      </c>
      <c r="G259" s="4">
        <f t="shared" ref="G259:G367" si="5">C259+(D259/60)+(E259/3600)</f>
        <v>0.52986111111111112</v>
      </c>
    </row>
    <row r="260" spans="2:7" x14ac:dyDescent="0.25">
      <c r="B260" s="3">
        <v>42262</v>
      </c>
      <c r="C260" s="2">
        <v>0</v>
      </c>
      <c r="D260" s="2">
        <v>31</v>
      </c>
      <c r="E260" s="2">
        <v>48</v>
      </c>
      <c r="F260" s="2" t="str">
        <f t="shared" ref="F260:F323" si="6">CONCATENATE(C260,"°",D260,"'",E260,"''")</f>
        <v>0°31'48''</v>
      </c>
      <c r="G260" s="4">
        <f t="shared" si="5"/>
        <v>0.53</v>
      </c>
    </row>
    <row r="261" spans="2:7" x14ac:dyDescent="0.25">
      <c r="B261" s="3">
        <v>42263</v>
      </c>
      <c r="C261" s="2">
        <v>0</v>
      </c>
      <c r="D261" s="2">
        <v>31</v>
      </c>
      <c r="E261" s="2">
        <v>48.5</v>
      </c>
      <c r="F261" s="2" t="str">
        <f t="shared" si="6"/>
        <v>0°31'48.5''</v>
      </c>
      <c r="G261" s="4">
        <f t="shared" si="5"/>
        <v>0.53013888888888894</v>
      </c>
    </row>
    <row r="262" spans="2:7" x14ac:dyDescent="0.25">
      <c r="B262" s="3">
        <v>42264</v>
      </c>
      <c r="C262" s="2">
        <v>0</v>
      </c>
      <c r="D262" s="2">
        <v>31</v>
      </c>
      <c r="E262" s="2">
        <v>49</v>
      </c>
      <c r="F262" s="2" t="str">
        <f t="shared" si="6"/>
        <v>0°31'49''</v>
      </c>
      <c r="G262" s="4">
        <f t="shared" si="5"/>
        <v>0.53027777777777785</v>
      </c>
    </row>
    <row r="263" spans="2:7" x14ac:dyDescent="0.25">
      <c r="B263" s="3">
        <v>42265</v>
      </c>
      <c r="C263" s="2">
        <v>0</v>
      </c>
      <c r="D263" s="2">
        <v>31</v>
      </c>
      <c r="E263" s="2">
        <v>49.6</v>
      </c>
      <c r="F263" s="2" t="str">
        <f t="shared" si="6"/>
        <v>0°31'49.6''</v>
      </c>
      <c r="G263" s="4">
        <f t="shared" si="5"/>
        <v>0.5304444444444445</v>
      </c>
    </row>
    <row r="264" spans="2:7" x14ac:dyDescent="0.25">
      <c r="B264" s="3">
        <v>42266</v>
      </c>
      <c r="C264" s="2">
        <v>0</v>
      </c>
      <c r="D264" s="2">
        <v>31</v>
      </c>
      <c r="E264" s="2">
        <v>50.1</v>
      </c>
      <c r="F264" s="2" t="str">
        <f t="shared" si="6"/>
        <v>0°31'50.1''</v>
      </c>
      <c r="G264" s="4">
        <f t="shared" si="5"/>
        <v>0.53058333333333341</v>
      </c>
    </row>
    <row r="265" spans="2:7" x14ac:dyDescent="0.25">
      <c r="B265" s="3">
        <v>42267</v>
      </c>
      <c r="C265" s="2">
        <v>0</v>
      </c>
      <c r="D265" s="2">
        <v>31</v>
      </c>
      <c r="E265" s="2">
        <v>50.6</v>
      </c>
      <c r="F265" s="2" t="str">
        <f t="shared" si="6"/>
        <v>0°31'50.6''</v>
      </c>
      <c r="G265" s="4">
        <f t="shared" si="5"/>
        <v>0.53072222222222232</v>
      </c>
    </row>
    <row r="266" spans="2:7" x14ac:dyDescent="0.25">
      <c r="B266" s="3">
        <v>42268</v>
      </c>
      <c r="C266" s="2">
        <v>0</v>
      </c>
      <c r="D266" s="2">
        <v>31</v>
      </c>
      <c r="E266" s="2">
        <v>51.2</v>
      </c>
      <c r="F266" s="2" t="str">
        <f t="shared" si="6"/>
        <v>0°31'51.2''</v>
      </c>
      <c r="G266" s="4">
        <f t="shared" si="5"/>
        <v>0.53088888888888897</v>
      </c>
    </row>
    <row r="267" spans="2:7" x14ac:dyDescent="0.25">
      <c r="B267" s="3">
        <v>42269</v>
      </c>
      <c r="C267" s="2">
        <v>0</v>
      </c>
      <c r="D267" s="2">
        <v>31</v>
      </c>
      <c r="E267" s="2">
        <v>51.7</v>
      </c>
      <c r="F267" s="2" t="str">
        <f t="shared" si="6"/>
        <v>0°31'51.7''</v>
      </c>
      <c r="G267" s="4">
        <f t="shared" si="5"/>
        <v>0.53102777777777788</v>
      </c>
    </row>
    <row r="268" spans="2:7" x14ac:dyDescent="0.25">
      <c r="B268" s="3">
        <v>42270</v>
      </c>
      <c r="C268" s="2">
        <v>0</v>
      </c>
      <c r="D268" s="2">
        <v>31</v>
      </c>
      <c r="E268" s="2">
        <v>52.2</v>
      </c>
      <c r="F268" s="2" t="str">
        <f t="shared" si="6"/>
        <v>0°31'52.2''</v>
      </c>
      <c r="G268" s="4">
        <f t="shared" si="5"/>
        <v>0.53116666666666668</v>
      </c>
    </row>
    <row r="269" spans="2:7" x14ac:dyDescent="0.25">
      <c r="B269" s="3">
        <v>42271</v>
      </c>
      <c r="C269" s="2">
        <v>0</v>
      </c>
      <c r="D269" s="2">
        <v>31</v>
      </c>
      <c r="E269" s="2">
        <v>52.8</v>
      </c>
      <c r="F269" s="2" t="str">
        <f t="shared" si="6"/>
        <v>0°31'52.8''</v>
      </c>
      <c r="G269" s="4">
        <f t="shared" si="5"/>
        <v>0.53133333333333344</v>
      </c>
    </row>
    <row r="270" spans="2:7" x14ac:dyDescent="0.25">
      <c r="B270" s="3">
        <v>42272</v>
      </c>
      <c r="C270" s="2">
        <v>0</v>
      </c>
      <c r="D270" s="2">
        <v>31</v>
      </c>
      <c r="E270" s="2">
        <v>53.3</v>
      </c>
      <c r="F270" s="2" t="str">
        <f t="shared" si="6"/>
        <v>0°31'53.3''</v>
      </c>
      <c r="G270" s="4">
        <f t="shared" si="5"/>
        <v>0.53147222222222223</v>
      </c>
    </row>
    <row r="271" spans="2:7" x14ac:dyDescent="0.25">
      <c r="B271" s="3">
        <v>42273</v>
      </c>
      <c r="C271" s="2">
        <v>0</v>
      </c>
      <c r="D271" s="2">
        <v>31</v>
      </c>
      <c r="E271" s="2">
        <v>53.9</v>
      </c>
      <c r="F271" s="2" t="str">
        <f t="shared" si="6"/>
        <v>0°31'53.9''</v>
      </c>
      <c r="G271" s="4">
        <f t="shared" si="5"/>
        <v>0.53163888888888899</v>
      </c>
    </row>
    <row r="272" spans="2:7" x14ac:dyDescent="0.25">
      <c r="B272" s="3">
        <v>42274</v>
      </c>
      <c r="C272" s="2">
        <v>0</v>
      </c>
      <c r="D272" s="2">
        <v>31</v>
      </c>
      <c r="E272" s="2">
        <v>54.4</v>
      </c>
      <c r="F272" s="2" t="str">
        <f t="shared" si="6"/>
        <v>0°31'54.4''</v>
      </c>
      <c r="G272" s="4">
        <f t="shared" si="5"/>
        <v>0.53177777777777779</v>
      </c>
    </row>
    <row r="273" spans="2:7" x14ac:dyDescent="0.25">
      <c r="B273" s="3">
        <v>42275</v>
      </c>
      <c r="C273" s="2">
        <v>0</v>
      </c>
      <c r="D273" s="2">
        <v>31</v>
      </c>
      <c r="E273" s="2">
        <v>55</v>
      </c>
      <c r="F273" s="2" t="str">
        <f t="shared" si="6"/>
        <v>0°31'55''</v>
      </c>
      <c r="G273" s="4">
        <f t="shared" si="5"/>
        <v>0.53194444444444444</v>
      </c>
    </row>
    <row r="274" spans="2:7" x14ac:dyDescent="0.25">
      <c r="B274" s="3">
        <v>42276</v>
      </c>
      <c r="C274" s="2">
        <v>0</v>
      </c>
      <c r="D274" s="2">
        <v>31</v>
      </c>
      <c r="E274" s="2">
        <v>55.5</v>
      </c>
      <c r="F274" s="2" t="str">
        <f t="shared" si="6"/>
        <v>0°31'55.5''</v>
      </c>
      <c r="G274" s="4">
        <f t="shared" si="5"/>
        <v>0.53208333333333335</v>
      </c>
    </row>
    <row r="275" spans="2:7" x14ac:dyDescent="0.25">
      <c r="B275" s="3">
        <v>42277</v>
      </c>
      <c r="C275" s="2">
        <v>0</v>
      </c>
      <c r="D275" s="2">
        <v>31</v>
      </c>
      <c r="E275" s="2">
        <v>56.1</v>
      </c>
      <c r="F275" s="2" t="str">
        <f t="shared" si="6"/>
        <v>0°31'56.1''</v>
      </c>
      <c r="G275" s="4">
        <f t="shared" si="5"/>
        <v>0.53225</v>
      </c>
    </row>
    <row r="276" spans="2:7" x14ac:dyDescent="0.25">
      <c r="B276" s="3">
        <v>42278</v>
      </c>
      <c r="C276" s="2">
        <v>0</v>
      </c>
      <c r="D276" s="2">
        <v>31</v>
      </c>
      <c r="E276" s="2">
        <v>56.6</v>
      </c>
      <c r="F276" s="2" t="str">
        <f t="shared" si="6"/>
        <v>0°31'56.6''</v>
      </c>
      <c r="G276" s="4">
        <f t="shared" si="5"/>
        <v>0.53238888888888891</v>
      </c>
    </row>
    <row r="277" spans="2:7" x14ac:dyDescent="0.25">
      <c r="B277" s="3">
        <v>42279</v>
      </c>
      <c r="C277" s="2">
        <v>0</v>
      </c>
      <c r="D277" s="2">
        <v>31</v>
      </c>
      <c r="E277" s="2">
        <v>57.1</v>
      </c>
      <c r="F277" s="2" t="str">
        <f t="shared" si="6"/>
        <v>0°31'57.1''</v>
      </c>
      <c r="G277" s="4">
        <f t="shared" si="5"/>
        <v>0.53252777777777782</v>
      </c>
    </row>
    <row r="278" spans="2:7" x14ac:dyDescent="0.25">
      <c r="B278" s="3">
        <v>42280</v>
      </c>
      <c r="C278" s="2">
        <v>0</v>
      </c>
      <c r="D278" s="2">
        <v>31</v>
      </c>
      <c r="E278" s="2">
        <v>57.7</v>
      </c>
      <c r="F278" s="2" t="str">
        <f t="shared" si="6"/>
        <v>0°31'57.7''</v>
      </c>
      <c r="G278" s="4">
        <f t="shared" si="5"/>
        <v>0.53269444444444447</v>
      </c>
    </row>
    <row r="279" spans="2:7" x14ac:dyDescent="0.25">
      <c r="B279" s="3">
        <v>42281</v>
      </c>
      <c r="C279" s="2">
        <v>0</v>
      </c>
      <c r="D279" s="2">
        <v>31</v>
      </c>
      <c r="E279" s="2">
        <v>58.2</v>
      </c>
      <c r="F279" s="2" t="str">
        <f t="shared" si="6"/>
        <v>0°31'58.2''</v>
      </c>
      <c r="G279" s="4">
        <f t="shared" si="5"/>
        <v>0.53283333333333338</v>
      </c>
    </row>
    <row r="280" spans="2:7" x14ac:dyDescent="0.25">
      <c r="B280" s="3">
        <v>42282</v>
      </c>
      <c r="C280" s="2">
        <v>0</v>
      </c>
      <c r="D280" s="2">
        <v>31</v>
      </c>
      <c r="E280" s="2">
        <v>58.7</v>
      </c>
      <c r="F280" s="2" t="str">
        <f t="shared" si="6"/>
        <v>0°31'58.7''</v>
      </c>
      <c r="G280" s="4">
        <f t="shared" si="5"/>
        <v>0.53297222222222229</v>
      </c>
    </row>
    <row r="281" spans="2:7" x14ac:dyDescent="0.25">
      <c r="B281" s="3">
        <v>42283</v>
      </c>
      <c r="C281" s="2">
        <v>0</v>
      </c>
      <c r="D281" s="2">
        <v>31</v>
      </c>
      <c r="E281" s="2">
        <v>59.3</v>
      </c>
      <c r="F281" s="2" t="str">
        <f t="shared" si="6"/>
        <v>0°31'59.3''</v>
      </c>
      <c r="G281" s="4">
        <f t="shared" si="5"/>
        <v>0.53313888888888894</v>
      </c>
    </row>
    <row r="282" spans="2:7" x14ac:dyDescent="0.25">
      <c r="B282" s="3">
        <v>42284</v>
      </c>
      <c r="C282" s="2">
        <v>0</v>
      </c>
      <c r="D282" s="2">
        <v>31</v>
      </c>
      <c r="E282" s="2">
        <v>59.8</v>
      </c>
      <c r="F282" s="2" t="str">
        <f t="shared" si="6"/>
        <v>0°31'59.8''</v>
      </c>
      <c r="G282" s="4">
        <f t="shared" si="5"/>
        <v>0.53327777777777785</v>
      </c>
    </row>
    <row r="283" spans="2:7" x14ac:dyDescent="0.25">
      <c r="B283" s="3">
        <v>42285</v>
      </c>
      <c r="C283" s="2">
        <v>0</v>
      </c>
      <c r="D283" s="2">
        <v>32</v>
      </c>
      <c r="E283" s="2">
        <v>0.4</v>
      </c>
      <c r="F283" s="2" t="str">
        <f t="shared" si="6"/>
        <v>0°32'0.4''</v>
      </c>
      <c r="G283" s="4">
        <f t="shared" si="5"/>
        <v>0.53344444444444439</v>
      </c>
    </row>
    <row r="284" spans="2:7" x14ac:dyDescent="0.25">
      <c r="B284" s="3">
        <v>42286</v>
      </c>
      <c r="C284" s="2">
        <v>0</v>
      </c>
      <c r="D284" s="2">
        <v>32</v>
      </c>
      <c r="E284" s="2">
        <v>0.9</v>
      </c>
      <c r="F284" s="2" t="str">
        <f t="shared" si="6"/>
        <v>0°32'0.9''</v>
      </c>
      <c r="G284" s="4">
        <f t="shared" si="5"/>
        <v>0.5335833333333333</v>
      </c>
    </row>
    <row r="285" spans="2:7" x14ac:dyDescent="0.25">
      <c r="B285" s="3">
        <v>42287</v>
      </c>
      <c r="C285" s="2">
        <v>0</v>
      </c>
      <c r="D285" s="2">
        <v>32</v>
      </c>
      <c r="E285" s="2">
        <v>1.4</v>
      </c>
      <c r="F285" s="2" t="str">
        <f t="shared" si="6"/>
        <v>0°32'1.4''</v>
      </c>
      <c r="G285" s="4">
        <f t="shared" si="5"/>
        <v>0.53372222222222221</v>
      </c>
    </row>
    <row r="286" spans="2:7" x14ac:dyDescent="0.25">
      <c r="B286" s="3">
        <v>42288</v>
      </c>
      <c r="C286" s="2">
        <v>0</v>
      </c>
      <c r="D286" s="2">
        <v>32</v>
      </c>
      <c r="E286" s="2">
        <v>2</v>
      </c>
      <c r="F286" s="2" t="str">
        <f t="shared" si="6"/>
        <v>0°32'2''</v>
      </c>
      <c r="G286" s="4">
        <f t="shared" si="5"/>
        <v>0.53388888888888886</v>
      </c>
    </row>
    <row r="287" spans="2:7" x14ac:dyDescent="0.25">
      <c r="B287" s="3">
        <v>42289</v>
      </c>
      <c r="C287" s="2">
        <v>0</v>
      </c>
      <c r="D287" s="2">
        <v>32</v>
      </c>
      <c r="E287" s="2">
        <v>2.5</v>
      </c>
      <c r="F287" s="2" t="str">
        <f t="shared" si="6"/>
        <v>0°32'2.5''</v>
      </c>
      <c r="G287" s="4">
        <f t="shared" si="5"/>
        <v>0.53402777777777777</v>
      </c>
    </row>
    <row r="288" spans="2:7" x14ac:dyDescent="0.25">
      <c r="B288" s="3">
        <v>42290</v>
      </c>
      <c r="C288" s="2">
        <v>0</v>
      </c>
      <c r="D288" s="2">
        <v>32</v>
      </c>
      <c r="E288" s="2">
        <v>3.1</v>
      </c>
      <c r="F288" s="2" t="str">
        <f t="shared" si="6"/>
        <v>0°32'3.1''</v>
      </c>
      <c r="G288" s="4">
        <f t="shared" si="5"/>
        <v>0.53419444444444442</v>
      </c>
    </row>
    <row r="289" spans="2:7" x14ac:dyDescent="0.25">
      <c r="B289" s="3">
        <v>42291</v>
      </c>
      <c r="C289" s="2">
        <v>0</v>
      </c>
      <c r="D289" s="2">
        <v>32</v>
      </c>
      <c r="E289" s="2">
        <v>3.6</v>
      </c>
      <c r="F289" s="2" t="str">
        <f t="shared" si="6"/>
        <v>0°32'3.6''</v>
      </c>
      <c r="G289" s="4">
        <f t="shared" si="5"/>
        <v>0.53433333333333333</v>
      </c>
    </row>
    <row r="290" spans="2:7" x14ac:dyDescent="0.25">
      <c r="B290" s="3">
        <v>42292</v>
      </c>
      <c r="C290" s="2">
        <v>0</v>
      </c>
      <c r="D290" s="2">
        <v>32</v>
      </c>
      <c r="E290" s="2">
        <v>4.2</v>
      </c>
      <c r="F290" s="2" t="str">
        <f t="shared" si="6"/>
        <v>0°32'4.2''</v>
      </c>
      <c r="G290" s="4">
        <f t="shared" si="5"/>
        <v>0.53449999999999998</v>
      </c>
    </row>
    <row r="291" spans="2:7" x14ac:dyDescent="0.25">
      <c r="B291" s="3">
        <v>42293</v>
      </c>
      <c r="C291" s="2">
        <v>0</v>
      </c>
      <c r="D291" s="2">
        <v>32</v>
      </c>
      <c r="E291" s="2">
        <v>4.7</v>
      </c>
      <c r="F291" s="2" t="str">
        <f t="shared" si="6"/>
        <v>0°32'4.7''</v>
      </c>
      <c r="G291" s="4">
        <f t="shared" si="5"/>
        <v>0.53463888888888889</v>
      </c>
    </row>
    <row r="292" spans="2:7" x14ac:dyDescent="0.25">
      <c r="B292" s="3">
        <v>42294</v>
      </c>
      <c r="C292" s="2">
        <v>0</v>
      </c>
      <c r="D292" s="2">
        <v>32</v>
      </c>
      <c r="E292" s="2">
        <v>5.3</v>
      </c>
      <c r="F292" s="2" t="str">
        <f t="shared" si="6"/>
        <v>0°32'5.3''</v>
      </c>
      <c r="G292" s="4">
        <f t="shared" si="5"/>
        <v>0.53480555555555553</v>
      </c>
    </row>
    <row r="293" spans="2:7" x14ac:dyDescent="0.25">
      <c r="B293" s="3">
        <v>42295</v>
      </c>
      <c r="C293" s="2">
        <v>0</v>
      </c>
      <c r="D293" s="2">
        <v>32</v>
      </c>
      <c r="E293" s="2">
        <v>5.9</v>
      </c>
      <c r="F293" s="2" t="str">
        <f t="shared" si="6"/>
        <v>0°32'5.9''</v>
      </c>
      <c r="G293" s="4">
        <f t="shared" si="5"/>
        <v>0.53497222222222218</v>
      </c>
    </row>
    <row r="294" spans="2:7" x14ac:dyDescent="0.25">
      <c r="B294" s="3">
        <v>42296</v>
      </c>
      <c r="C294" s="2">
        <v>0</v>
      </c>
      <c r="D294" s="2">
        <v>32</v>
      </c>
      <c r="E294" s="2">
        <v>6.4</v>
      </c>
      <c r="F294" s="2" t="str">
        <f t="shared" si="6"/>
        <v>0°32'6.4''</v>
      </c>
      <c r="G294" s="4">
        <f t="shared" si="5"/>
        <v>0.53511111111111109</v>
      </c>
    </row>
    <row r="295" spans="2:7" x14ac:dyDescent="0.25">
      <c r="B295" s="3">
        <v>42297</v>
      </c>
      <c r="C295" s="2">
        <v>0</v>
      </c>
      <c r="D295" s="2">
        <v>32</v>
      </c>
      <c r="E295" s="2">
        <v>7</v>
      </c>
      <c r="F295" s="2" t="str">
        <f t="shared" si="6"/>
        <v>0°32'7''</v>
      </c>
      <c r="G295" s="4">
        <f t="shared" si="5"/>
        <v>0.53527777777777774</v>
      </c>
    </row>
    <row r="296" spans="2:7" x14ac:dyDescent="0.25">
      <c r="B296" s="3">
        <v>42298</v>
      </c>
      <c r="C296" s="2">
        <v>0</v>
      </c>
      <c r="D296" s="2">
        <v>32</v>
      </c>
      <c r="E296" s="2">
        <v>7.5</v>
      </c>
      <c r="F296" s="2" t="str">
        <f t="shared" si="6"/>
        <v>0°32'7.5''</v>
      </c>
      <c r="G296" s="4">
        <f t="shared" si="5"/>
        <v>0.53541666666666665</v>
      </c>
    </row>
    <row r="297" spans="2:7" x14ac:dyDescent="0.25">
      <c r="B297" s="3">
        <v>42299</v>
      </c>
      <c r="C297" s="2">
        <v>0</v>
      </c>
      <c r="D297" s="2">
        <v>32</v>
      </c>
      <c r="E297" s="2">
        <v>8.1</v>
      </c>
      <c r="F297" s="2" t="str">
        <f t="shared" si="6"/>
        <v>0°32'8.1''</v>
      </c>
      <c r="G297" s="4">
        <f t="shared" si="5"/>
        <v>0.5355833333333333</v>
      </c>
    </row>
    <row r="298" spans="2:7" x14ac:dyDescent="0.25">
      <c r="B298" s="3">
        <v>42300</v>
      </c>
      <c r="C298" s="2">
        <v>0</v>
      </c>
      <c r="D298" s="2">
        <v>32</v>
      </c>
      <c r="E298" s="2">
        <v>8.6</v>
      </c>
      <c r="F298" s="2" t="str">
        <f t="shared" si="6"/>
        <v>0°32'8.6''</v>
      </c>
      <c r="G298" s="4">
        <f t="shared" si="5"/>
        <v>0.53572222222222221</v>
      </c>
    </row>
    <row r="299" spans="2:7" x14ac:dyDescent="0.25">
      <c r="B299" s="3">
        <v>42301</v>
      </c>
      <c r="C299" s="2">
        <v>0</v>
      </c>
      <c r="D299" s="2">
        <v>32</v>
      </c>
      <c r="E299" s="2">
        <v>9.1999999999999993</v>
      </c>
      <c r="F299" s="2" t="str">
        <f t="shared" si="6"/>
        <v>0°32'9.2''</v>
      </c>
      <c r="G299" s="4">
        <f t="shared" si="5"/>
        <v>0.53588888888888886</v>
      </c>
    </row>
    <row r="300" spans="2:7" x14ac:dyDescent="0.25">
      <c r="B300" s="3">
        <v>42302</v>
      </c>
      <c r="C300" s="2">
        <v>0</v>
      </c>
      <c r="D300" s="2">
        <v>32</v>
      </c>
      <c r="E300" s="2">
        <v>9.6999999999999993</v>
      </c>
      <c r="F300" s="2" t="str">
        <f t="shared" si="6"/>
        <v>0°32'9.7''</v>
      </c>
      <c r="G300" s="4">
        <f t="shared" si="5"/>
        <v>0.53602777777777777</v>
      </c>
    </row>
    <row r="301" spans="2:7" x14ac:dyDescent="0.25">
      <c r="B301" s="3">
        <v>42303</v>
      </c>
      <c r="C301" s="2">
        <v>0</v>
      </c>
      <c r="D301" s="2">
        <v>32</v>
      </c>
      <c r="E301" s="2">
        <v>10.3</v>
      </c>
      <c r="F301" s="2" t="str">
        <f t="shared" si="6"/>
        <v>0°32'10.3''</v>
      </c>
      <c r="G301" s="4">
        <f t="shared" si="5"/>
        <v>0.53619444444444442</v>
      </c>
    </row>
    <row r="302" spans="2:7" x14ac:dyDescent="0.25">
      <c r="B302" s="3">
        <v>42304</v>
      </c>
      <c r="C302" s="2">
        <v>0</v>
      </c>
      <c r="D302" s="2">
        <v>32</v>
      </c>
      <c r="E302" s="2">
        <v>10.8</v>
      </c>
      <c r="F302" s="2" t="str">
        <f t="shared" si="6"/>
        <v>0°32'10.8''</v>
      </c>
      <c r="G302" s="4">
        <f t="shared" si="5"/>
        <v>0.53633333333333333</v>
      </c>
    </row>
    <row r="303" spans="2:7" x14ac:dyDescent="0.25">
      <c r="B303" s="3">
        <v>42305</v>
      </c>
      <c r="C303" s="2">
        <v>0</v>
      </c>
      <c r="D303" s="2">
        <v>32</v>
      </c>
      <c r="E303" s="2">
        <v>11.3</v>
      </c>
      <c r="F303" s="2" t="str">
        <f t="shared" si="6"/>
        <v>0°32'11.3''</v>
      </c>
      <c r="G303" s="4">
        <f t="shared" si="5"/>
        <v>0.53647222222222224</v>
      </c>
    </row>
    <row r="304" spans="2:7" x14ac:dyDescent="0.25">
      <c r="B304" s="3">
        <v>42306</v>
      </c>
      <c r="C304" s="2">
        <v>0</v>
      </c>
      <c r="D304" s="2">
        <v>32</v>
      </c>
      <c r="E304" s="2">
        <v>11.8</v>
      </c>
      <c r="F304" s="2" t="str">
        <f t="shared" si="6"/>
        <v>0°32'11.8''</v>
      </c>
      <c r="G304" s="4">
        <f t="shared" si="5"/>
        <v>0.53661111111111115</v>
      </c>
    </row>
    <row r="305" spans="2:7" x14ac:dyDescent="0.25">
      <c r="B305" s="3">
        <v>42307</v>
      </c>
      <c r="C305" s="2">
        <v>0</v>
      </c>
      <c r="D305" s="2">
        <v>32</v>
      </c>
      <c r="E305" s="2">
        <v>12.3</v>
      </c>
      <c r="F305" s="2" t="str">
        <f t="shared" si="6"/>
        <v>0°32'12.3''</v>
      </c>
      <c r="G305" s="4">
        <f t="shared" si="5"/>
        <v>0.53674999999999995</v>
      </c>
    </row>
    <row r="306" spans="2:7" x14ac:dyDescent="0.25">
      <c r="B306" s="3">
        <v>42308</v>
      </c>
      <c r="C306" s="2">
        <v>0</v>
      </c>
      <c r="D306" s="2">
        <v>32</v>
      </c>
      <c r="E306" s="2">
        <v>12.8</v>
      </c>
      <c r="F306" s="2" t="str">
        <f t="shared" si="6"/>
        <v>0°32'12.8''</v>
      </c>
      <c r="G306" s="4">
        <f t="shared" si="5"/>
        <v>0.53688888888888886</v>
      </c>
    </row>
    <row r="307" spans="2:7" x14ac:dyDescent="0.25">
      <c r="B307" s="3">
        <v>42309</v>
      </c>
      <c r="C307" s="2">
        <v>0</v>
      </c>
      <c r="D307" s="2">
        <v>32</v>
      </c>
      <c r="E307" s="2">
        <v>13.3</v>
      </c>
      <c r="F307" s="2" t="str">
        <f t="shared" si="6"/>
        <v>0°32'13.3''</v>
      </c>
      <c r="G307" s="4">
        <f t="shared" si="5"/>
        <v>0.53702777777777777</v>
      </c>
    </row>
    <row r="308" spans="2:7" x14ac:dyDescent="0.25">
      <c r="B308" s="3">
        <v>42310</v>
      </c>
      <c r="C308" s="2">
        <v>0</v>
      </c>
      <c r="D308" s="2">
        <v>32</v>
      </c>
      <c r="E308" s="2">
        <v>13.8</v>
      </c>
      <c r="F308" s="2" t="str">
        <f t="shared" si="6"/>
        <v>0°32'13.8''</v>
      </c>
      <c r="G308" s="4">
        <f t="shared" si="5"/>
        <v>0.53716666666666668</v>
      </c>
    </row>
    <row r="309" spans="2:7" x14ac:dyDescent="0.25">
      <c r="B309" s="3">
        <v>42311</v>
      </c>
      <c r="C309" s="2">
        <v>0</v>
      </c>
      <c r="D309" s="2">
        <v>32</v>
      </c>
      <c r="E309" s="2">
        <v>14.3</v>
      </c>
      <c r="F309" s="2" t="str">
        <f t="shared" si="6"/>
        <v>0°32'14.3''</v>
      </c>
      <c r="G309" s="4">
        <f t="shared" si="5"/>
        <v>0.53730555555555559</v>
      </c>
    </row>
    <row r="310" spans="2:7" x14ac:dyDescent="0.25">
      <c r="B310" s="3">
        <v>42312</v>
      </c>
      <c r="C310" s="2">
        <v>0</v>
      </c>
      <c r="D310" s="2">
        <v>32</v>
      </c>
      <c r="E310" s="2">
        <v>14.8</v>
      </c>
      <c r="F310" s="2" t="str">
        <f t="shared" si="6"/>
        <v>0°32'14.8''</v>
      </c>
      <c r="G310" s="4">
        <f t="shared" si="5"/>
        <v>0.53744444444444439</v>
      </c>
    </row>
    <row r="311" spans="2:7" x14ac:dyDescent="0.25">
      <c r="B311" s="3">
        <v>42313</v>
      </c>
      <c r="C311" s="2">
        <v>0</v>
      </c>
      <c r="D311" s="2">
        <v>32</v>
      </c>
      <c r="E311" s="2">
        <v>15.3</v>
      </c>
      <c r="F311" s="2" t="str">
        <f t="shared" si="6"/>
        <v>0°32'15.3''</v>
      </c>
      <c r="G311" s="4">
        <f t="shared" si="5"/>
        <v>0.5375833333333333</v>
      </c>
    </row>
    <row r="312" spans="2:7" x14ac:dyDescent="0.25">
      <c r="B312" s="3">
        <v>42314</v>
      </c>
      <c r="C312" s="2">
        <v>0</v>
      </c>
      <c r="D312" s="2">
        <v>32</v>
      </c>
      <c r="E312" s="2">
        <v>15.8</v>
      </c>
      <c r="F312" s="2" t="str">
        <f t="shared" si="6"/>
        <v>0°32'15.8''</v>
      </c>
      <c r="G312" s="4">
        <f t="shared" si="5"/>
        <v>0.53772222222222221</v>
      </c>
    </row>
    <row r="313" spans="2:7" x14ac:dyDescent="0.25">
      <c r="B313" s="3">
        <v>42315</v>
      </c>
      <c r="C313" s="2">
        <v>0</v>
      </c>
      <c r="D313" s="2">
        <v>32</v>
      </c>
      <c r="E313" s="2">
        <v>16.2</v>
      </c>
      <c r="F313" s="2" t="str">
        <f t="shared" si="6"/>
        <v>0°32'16.2''</v>
      </c>
      <c r="G313" s="4">
        <f t="shared" si="5"/>
        <v>0.53783333333333327</v>
      </c>
    </row>
    <row r="314" spans="2:7" x14ac:dyDescent="0.25">
      <c r="B314" s="3">
        <v>42316</v>
      </c>
      <c r="C314" s="2">
        <v>0</v>
      </c>
      <c r="D314" s="2">
        <v>32</v>
      </c>
      <c r="E314" s="2">
        <v>16.7</v>
      </c>
      <c r="F314" s="2" t="str">
        <f t="shared" si="6"/>
        <v>0°32'16.7''</v>
      </c>
      <c r="G314" s="4">
        <f t="shared" si="5"/>
        <v>0.53797222222222219</v>
      </c>
    </row>
    <row r="315" spans="2:7" x14ac:dyDescent="0.25">
      <c r="B315" s="3">
        <v>42317</v>
      </c>
      <c r="C315" s="2">
        <v>0</v>
      </c>
      <c r="D315" s="2">
        <v>32</v>
      </c>
      <c r="E315" s="2">
        <v>17.2</v>
      </c>
      <c r="F315" s="2" t="str">
        <f t="shared" si="6"/>
        <v>0°32'17.2''</v>
      </c>
      <c r="G315" s="4">
        <f t="shared" si="5"/>
        <v>0.5381111111111111</v>
      </c>
    </row>
    <row r="316" spans="2:7" x14ac:dyDescent="0.25">
      <c r="B316" s="3">
        <v>42318</v>
      </c>
      <c r="C316" s="2">
        <v>0</v>
      </c>
      <c r="D316" s="2">
        <v>32</v>
      </c>
      <c r="E316" s="2">
        <v>17.600000000000001</v>
      </c>
      <c r="F316" s="2" t="str">
        <f t="shared" si="6"/>
        <v>0°32'17.6''</v>
      </c>
      <c r="G316" s="4">
        <f t="shared" si="5"/>
        <v>0.53822222222222227</v>
      </c>
    </row>
    <row r="317" spans="2:7" x14ac:dyDescent="0.25">
      <c r="B317" s="3">
        <v>42319</v>
      </c>
      <c r="C317" s="2">
        <v>0</v>
      </c>
      <c r="D317" s="2">
        <v>32</v>
      </c>
      <c r="E317" s="2">
        <v>18.100000000000001</v>
      </c>
      <c r="F317" s="2" t="str">
        <f t="shared" si="6"/>
        <v>0°32'18.1''</v>
      </c>
      <c r="G317" s="4">
        <f t="shared" si="5"/>
        <v>0.53836111111111107</v>
      </c>
    </row>
    <row r="318" spans="2:7" x14ac:dyDescent="0.25">
      <c r="B318" s="3">
        <v>42320</v>
      </c>
      <c r="C318" s="2">
        <v>0</v>
      </c>
      <c r="D318" s="2">
        <v>32</v>
      </c>
      <c r="E318" s="2">
        <v>18.5</v>
      </c>
      <c r="F318" s="2" t="str">
        <f t="shared" si="6"/>
        <v>0°32'18.5''</v>
      </c>
      <c r="G318" s="4">
        <f t="shared" si="5"/>
        <v>0.53847222222222224</v>
      </c>
    </row>
    <row r="319" spans="2:7" x14ac:dyDescent="0.25">
      <c r="B319" s="3">
        <v>42321</v>
      </c>
      <c r="C319" s="2">
        <v>0</v>
      </c>
      <c r="D319" s="2">
        <v>32</v>
      </c>
      <c r="E319" s="2">
        <v>19</v>
      </c>
      <c r="F319" s="2" t="str">
        <f t="shared" si="6"/>
        <v>0°32'19''</v>
      </c>
      <c r="G319" s="4">
        <f t="shared" si="5"/>
        <v>0.53861111111111115</v>
      </c>
    </row>
    <row r="320" spans="2:7" x14ac:dyDescent="0.25">
      <c r="B320" s="3">
        <v>42322</v>
      </c>
      <c r="C320" s="2">
        <v>0</v>
      </c>
      <c r="D320" s="2">
        <v>32</v>
      </c>
      <c r="E320" s="2">
        <v>19.5</v>
      </c>
      <c r="F320" s="2" t="str">
        <f t="shared" si="6"/>
        <v>0°32'19.5''</v>
      </c>
      <c r="G320" s="4">
        <f t="shared" si="5"/>
        <v>0.53874999999999995</v>
      </c>
    </row>
    <row r="321" spans="2:7" x14ac:dyDescent="0.25">
      <c r="B321" s="3">
        <v>42323</v>
      </c>
      <c r="C321" s="2">
        <v>0</v>
      </c>
      <c r="D321" s="2">
        <v>32</v>
      </c>
      <c r="E321" s="2">
        <v>19.899999999999999</v>
      </c>
      <c r="F321" s="2" t="str">
        <f t="shared" si="6"/>
        <v>0°32'19.9''</v>
      </c>
      <c r="G321" s="4">
        <f t="shared" si="5"/>
        <v>0.53886111111111112</v>
      </c>
    </row>
    <row r="322" spans="2:7" x14ac:dyDescent="0.25">
      <c r="B322" s="3">
        <v>42324</v>
      </c>
      <c r="C322" s="2">
        <v>0</v>
      </c>
      <c r="D322" s="2">
        <v>32</v>
      </c>
      <c r="E322" s="2">
        <v>20.3</v>
      </c>
      <c r="F322" s="2" t="str">
        <f t="shared" si="6"/>
        <v>0°32'20.3''</v>
      </c>
      <c r="G322" s="4">
        <f t="shared" si="5"/>
        <v>0.53897222222222219</v>
      </c>
    </row>
    <row r="323" spans="2:7" x14ac:dyDescent="0.25">
      <c r="B323" s="3">
        <v>42325</v>
      </c>
      <c r="C323" s="2">
        <v>0</v>
      </c>
      <c r="D323" s="2">
        <v>32</v>
      </c>
      <c r="E323" s="2">
        <v>20.8</v>
      </c>
      <c r="F323" s="2" t="str">
        <f t="shared" si="6"/>
        <v>0°32'20.8''</v>
      </c>
      <c r="G323" s="4">
        <f t="shared" si="5"/>
        <v>0.5391111111111111</v>
      </c>
    </row>
    <row r="324" spans="2:7" x14ac:dyDescent="0.25">
      <c r="B324" s="3">
        <v>42326</v>
      </c>
      <c r="C324" s="2">
        <v>0</v>
      </c>
      <c r="D324" s="2">
        <v>32</v>
      </c>
      <c r="E324" s="2">
        <v>21.2</v>
      </c>
      <c r="F324" s="2" t="str">
        <f t="shared" ref="F324:F367" si="7">CONCATENATE(C324,"°",D324,"'",E324,"''")</f>
        <v>0°32'21.2''</v>
      </c>
      <c r="G324" s="4">
        <f t="shared" si="5"/>
        <v>0.53922222222222227</v>
      </c>
    </row>
    <row r="325" spans="2:7" x14ac:dyDescent="0.25">
      <c r="B325" s="3">
        <v>42327</v>
      </c>
      <c r="C325" s="2">
        <v>0</v>
      </c>
      <c r="D325" s="2">
        <v>32</v>
      </c>
      <c r="E325" s="2">
        <v>21.6</v>
      </c>
      <c r="F325" s="2" t="str">
        <f t="shared" si="7"/>
        <v>0°32'21.6''</v>
      </c>
      <c r="G325" s="4">
        <f t="shared" si="5"/>
        <v>0.53933333333333333</v>
      </c>
    </row>
    <row r="326" spans="2:7" x14ac:dyDescent="0.25">
      <c r="B326" s="3">
        <v>42328</v>
      </c>
      <c r="C326" s="2">
        <v>0</v>
      </c>
      <c r="D326" s="2">
        <v>32</v>
      </c>
      <c r="E326" s="2">
        <v>22.1</v>
      </c>
      <c r="F326" s="2" t="str">
        <f t="shared" si="7"/>
        <v>0°32'22.1''</v>
      </c>
      <c r="G326" s="4">
        <f t="shared" si="5"/>
        <v>0.53947222222222224</v>
      </c>
    </row>
    <row r="327" spans="2:7" x14ac:dyDescent="0.25">
      <c r="B327" s="3">
        <v>42329</v>
      </c>
      <c r="C327" s="2">
        <v>0</v>
      </c>
      <c r="D327" s="2">
        <v>32</v>
      </c>
      <c r="E327" s="2">
        <v>22.5</v>
      </c>
      <c r="F327" s="2" t="str">
        <f t="shared" si="7"/>
        <v>0°32'22.5''</v>
      </c>
      <c r="G327" s="4">
        <f t="shared" si="5"/>
        <v>0.5395833333333333</v>
      </c>
    </row>
    <row r="328" spans="2:7" x14ac:dyDescent="0.25">
      <c r="B328" s="3">
        <v>42330</v>
      </c>
      <c r="C328" s="2">
        <v>0</v>
      </c>
      <c r="D328" s="2">
        <v>32</v>
      </c>
      <c r="E328" s="2">
        <v>22.9</v>
      </c>
      <c r="F328" s="2" t="str">
        <f t="shared" si="7"/>
        <v>0°32'22.9''</v>
      </c>
      <c r="G328" s="4">
        <f t="shared" si="5"/>
        <v>0.53969444444444448</v>
      </c>
    </row>
    <row r="329" spans="2:7" x14ac:dyDescent="0.25">
      <c r="B329" s="3">
        <v>42331</v>
      </c>
      <c r="C329" s="2">
        <v>0</v>
      </c>
      <c r="D329" s="2">
        <v>32</v>
      </c>
      <c r="E329" s="2">
        <v>23.3</v>
      </c>
      <c r="F329" s="2" t="str">
        <f t="shared" si="7"/>
        <v>0°32'23.3''</v>
      </c>
      <c r="G329" s="4">
        <f t="shared" si="5"/>
        <v>0.53980555555555554</v>
      </c>
    </row>
    <row r="330" spans="2:7" x14ac:dyDescent="0.25">
      <c r="B330" s="3">
        <v>42332</v>
      </c>
      <c r="C330" s="2">
        <v>0</v>
      </c>
      <c r="D330" s="2">
        <v>32</v>
      </c>
      <c r="E330" s="2">
        <v>23.7</v>
      </c>
      <c r="F330" s="2" t="str">
        <f t="shared" si="7"/>
        <v>0°32'23.7''</v>
      </c>
      <c r="G330" s="4">
        <f t="shared" si="5"/>
        <v>0.53991666666666671</v>
      </c>
    </row>
    <row r="331" spans="2:7" x14ac:dyDescent="0.25">
      <c r="B331" s="3">
        <v>42333</v>
      </c>
      <c r="C331" s="2">
        <v>0</v>
      </c>
      <c r="D331" s="2">
        <v>32</v>
      </c>
      <c r="E331" s="2">
        <v>24.1</v>
      </c>
      <c r="F331" s="2" t="str">
        <f t="shared" si="7"/>
        <v>0°32'24.1''</v>
      </c>
      <c r="G331" s="4">
        <f t="shared" si="5"/>
        <v>0.54002777777777777</v>
      </c>
    </row>
    <row r="332" spans="2:7" x14ac:dyDescent="0.25">
      <c r="B332" s="3">
        <v>42334</v>
      </c>
      <c r="C332" s="2">
        <v>0</v>
      </c>
      <c r="D332" s="2">
        <v>32</v>
      </c>
      <c r="E332" s="2">
        <v>24.4</v>
      </c>
      <c r="F332" s="2" t="str">
        <f t="shared" si="7"/>
        <v>0°32'24.4''</v>
      </c>
      <c r="G332" s="4">
        <f t="shared" si="5"/>
        <v>0.5401111111111111</v>
      </c>
    </row>
    <row r="333" spans="2:7" x14ac:dyDescent="0.25">
      <c r="B333" s="3">
        <v>42335</v>
      </c>
      <c r="C333" s="2">
        <v>0</v>
      </c>
      <c r="D333" s="2">
        <v>32</v>
      </c>
      <c r="E333" s="2">
        <v>24.8</v>
      </c>
      <c r="F333" s="2" t="str">
        <f t="shared" si="7"/>
        <v>0°32'24.8''</v>
      </c>
      <c r="G333" s="4">
        <f t="shared" si="5"/>
        <v>0.54022222222222216</v>
      </c>
    </row>
    <row r="334" spans="2:7" x14ac:dyDescent="0.25">
      <c r="B334" s="3">
        <v>42336</v>
      </c>
      <c r="C334" s="2">
        <v>0</v>
      </c>
      <c r="D334" s="2">
        <v>32</v>
      </c>
      <c r="E334" s="2">
        <v>25.1</v>
      </c>
      <c r="F334" s="2" t="str">
        <f t="shared" si="7"/>
        <v>0°32'25.1''</v>
      </c>
      <c r="G334" s="4">
        <f t="shared" si="5"/>
        <v>0.54030555555555559</v>
      </c>
    </row>
    <row r="335" spans="2:7" x14ac:dyDescent="0.25">
      <c r="B335" s="3">
        <v>42337</v>
      </c>
      <c r="C335" s="2">
        <v>0</v>
      </c>
      <c r="D335" s="2">
        <v>32</v>
      </c>
      <c r="E335" s="2">
        <v>25.5</v>
      </c>
      <c r="F335" s="2" t="str">
        <f t="shared" si="7"/>
        <v>0°32'25.5''</v>
      </c>
      <c r="G335" s="4">
        <f t="shared" si="5"/>
        <v>0.54041666666666666</v>
      </c>
    </row>
    <row r="336" spans="2:7" x14ac:dyDescent="0.25">
      <c r="B336" s="3">
        <v>42338</v>
      </c>
      <c r="C336" s="2">
        <v>0</v>
      </c>
      <c r="D336" s="2">
        <v>32</v>
      </c>
      <c r="E336" s="2">
        <v>25.8</v>
      </c>
      <c r="F336" s="2" t="str">
        <f t="shared" si="7"/>
        <v>0°32'25.8''</v>
      </c>
      <c r="G336" s="4">
        <f t="shared" si="5"/>
        <v>0.54049999999999998</v>
      </c>
    </row>
    <row r="337" spans="2:7" x14ac:dyDescent="0.25">
      <c r="B337" s="3">
        <v>42339</v>
      </c>
      <c r="C337" s="2">
        <v>0</v>
      </c>
      <c r="D337" s="2">
        <v>32</v>
      </c>
      <c r="E337" s="2">
        <v>26.1</v>
      </c>
      <c r="F337" s="2" t="str">
        <f t="shared" si="7"/>
        <v>0°32'26.1''</v>
      </c>
      <c r="G337" s="4">
        <f t="shared" si="5"/>
        <v>0.5405833333333333</v>
      </c>
    </row>
    <row r="338" spans="2:7" x14ac:dyDescent="0.25">
      <c r="B338" s="3">
        <v>42340</v>
      </c>
      <c r="C338" s="2">
        <v>0</v>
      </c>
      <c r="D338" s="2">
        <v>32</v>
      </c>
      <c r="E338" s="2">
        <v>26.4</v>
      </c>
      <c r="F338" s="2" t="str">
        <f t="shared" si="7"/>
        <v>0°32'26.4''</v>
      </c>
      <c r="G338" s="4">
        <f t="shared" si="5"/>
        <v>0.54066666666666663</v>
      </c>
    </row>
    <row r="339" spans="2:7" x14ac:dyDescent="0.25">
      <c r="B339" s="3">
        <v>42341</v>
      </c>
      <c r="C339" s="2">
        <v>0</v>
      </c>
      <c r="D339" s="2">
        <v>32</v>
      </c>
      <c r="E339" s="2">
        <v>26.7</v>
      </c>
      <c r="F339" s="2" t="str">
        <f t="shared" si="7"/>
        <v>0°32'26.7''</v>
      </c>
      <c r="G339" s="4">
        <f t="shared" si="5"/>
        <v>0.54074999999999995</v>
      </c>
    </row>
    <row r="340" spans="2:7" x14ac:dyDescent="0.25">
      <c r="B340" s="3">
        <v>42342</v>
      </c>
      <c r="C340" s="2">
        <v>0</v>
      </c>
      <c r="D340" s="2">
        <v>32</v>
      </c>
      <c r="E340" s="2">
        <v>27</v>
      </c>
      <c r="F340" s="2" t="str">
        <f t="shared" si="7"/>
        <v>0°32'27''</v>
      </c>
      <c r="G340" s="4">
        <f t="shared" si="5"/>
        <v>0.54083333333333328</v>
      </c>
    </row>
    <row r="341" spans="2:7" x14ac:dyDescent="0.25">
      <c r="B341" s="3">
        <v>42343</v>
      </c>
      <c r="C341" s="2">
        <v>0</v>
      </c>
      <c r="D341" s="2">
        <v>32</v>
      </c>
      <c r="E341" s="2">
        <v>27.3</v>
      </c>
      <c r="F341" s="2" t="str">
        <f t="shared" si="7"/>
        <v>0°32'27.3''</v>
      </c>
      <c r="G341" s="4">
        <f t="shared" si="5"/>
        <v>0.54091666666666671</v>
      </c>
    </row>
    <row r="342" spans="2:7" x14ac:dyDescent="0.25">
      <c r="B342" s="3">
        <v>42344</v>
      </c>
      <c r="C342" s="2">
        <v>0</v>
      </c>
      <c r="D342" s="2">
        <v>32</v>
      </c>
      <c r="E342" s="2">
        <v>27.6</v>
      </c>
      <c r="F342" s="2" t="str">
        <f t="shared" si="7"/>
        <v>0°32'27.6''</v>
      </c>
      <c r="G342" s="4">
        <f t="shared" si="5"/>
        <v>0.54100000000000004</v>
      </c>
    </row>
    <row r="343" spans="2:7" x14ac:dyDescent="0.25">
      <c r="B343" s="3">
        <v>42345</v>
      </c>
      <c r="C343" s="2">
        <v>0</v>
      </c>
      <c r="D343" s="2">
        <v>32</v>
      </c>
      <c r="E343" s="2">
        <v>27.8</v>
      </c>
      <c r="F343" s="2" t="str">
        <f t="shared" si="7"/>
        <v>0°32'27.8''</v>
      </c>
      <c r="G343" s="4">
        <f t="shared" si="5"/>
        <v>0.54105555555555551</v>
      </c>
    </row>
    <row r="344" spans="2:7" x14ac:dyDescent="0.25">
      <c r="B344" s="3">
        <v>42346</v>
      </c>
      <c r="C344" s="2">
        <v>0</v>
      </c>
      <c r="D344" s="2">
        <v>32</v>
      </c>
      <c r="E344" s="2">
        <v>28.1</v>
      </c>
      <c r="F344" s="2" t="str">
        <f t="shared" si="7"/>
        <v>0°32'28.1''</v>
      </c>
      <c r="G344" s="4">
        <f t="shared" si="5"/>
        <v>0.54113888888888884</v>
      </c>
    </row>
    <row r="345" spans="2:7" x14ac:dyDescent="0.25">
      <c r="B345" s="3">
        <v>42347</v>
      </c>
      <c r="C345" s="2">
        <v>0</v>
      </c>
      <c r="D345" s="2">
        <v>32</v>
      </c>
      <c r="E345" s="2">
        <v>28.3</v>
      </c>
      <c r="F345" s="2" t="str">
        <f t="shared" si="7"/>
        <v>0°32'28.3''</v>
      </c>
      <c r="G345" s="4">
        <f t="shared" si="5"/>
        <v>0.54119444444444442</v>
      </c>
    </row>
    <row r="346" spans="2:7" x14ac:dyDescent="0.25">
      <c r="B346" s="3">
        <v>42348</v>
      </c>
      <c r="C346" s="2">
        <v>0</v>
      </c>
      <c r="D346" s="2">
        <v>32</v>
      </c>
      <c r="E346" s="2">
        <v>28.6</v>
      </c>
      <c r="F346" s="2" t="str">
        <f t="shared" si="7"/>
        <v>0°32'28.6''</v>
      </c>
      <c r="G346" s="4">
        <f t="shared" si="5"/>
        <v>0.54127777777777775</v>
      </c>
    </row>
    <row r="347" spans="2:7" x14ac:dyDescent="0.25">
      <c r="B347" s="3">
        <v>42349</v>
      </c>
      <c r="C347" s="2">
        <v>0</v>
      </c>
      <c r="D347" s="2">
        <v>32</v>
      </c>
      <c r="E347" s="2">
        <v>28.8</v>
      </c>
      <c r="F347" s="2" t="str">
        <f t="shared" si="7"/>
        <v>0°32'28.8''</v>
      </c>
      <c r="G347" s="4">
        <f t="shared" si="5"/>
        <v>0.54133333333333333</v>
      </c>
    </row>
    <row r="348" spans="2:7" x14ac:dyDescent="0.25">
      <c r="B348" s="3">
        <v>42350</v>
      </c>
      <c r="C348" s="2">
        <v>0</v>
      </c>
      <c r="D348" s="2">
        <v>32</v>
      </c>
      <c r="E348" s="2">
        <v>29.1</v>
      </c>
      <c r="F348" s="2" t="str">
        <f t="shared" si="7"/>
        <v>0°32'29.1''</v>
      </c>
      <c r="G348" s="4">
        <f t="shared" si="5"/>
        <v>0.54141666666666666</v>
      </c>
    </row>
    <row r="349" spans="2:7" x14ac:dyDescent="0.25">
      <c r="B349" s="3">
        <v>42351</v>
      </c>
      <c r="C349" s="2">
        <v>0</v>
      </c>
      <c r="D349" s="2">
        <v>32</v>
      </c>
      <c r="E349" s="2">
        <v>29.3</v>
      </c>
      <c r="F349" s="2" t="str">
        <f t="shared" si="7"/>
        <v>0°32'29.3''</v>
      </c>
      <c r="G349" s="4">
        <f t="shared" si="5"/>
        <v>0.54147222222222224</v>
      </c>
    </row>
    <row r="350" spans="2:7" x14ac:dyDescent="0.25">
      <c r="B350" s="3">
        <v>42352</v>
      </c>
      <c r="C350" s="2">
        <v>0</v>
      </c>
      <c r="D350" s="2">
        <v>32</v>
      </c>
      <c r="E350" s="2">
        <v>29.5</v>
      </c>
      <c r="F350" s="2" t="str">
        <f t="shared" si="7"/>
        <v>0°32'29.5''</v>
      </c>
      <c r="G350" s="4">
        <f t="shared" si="5"/>
        <v>0.54152777777777772</v>
      </c>
    </row>
    <row r="351" spans="2:7" x14ac:dyDescent="0.25">
      <c r="B351" s="3">
        <v>42353</v>
      </c>
      <c r="C351" s="2">
        <v>0</v>
      </c>
      <c r="D351" s="2">
        <v>32</v>
      </c>
      <c r="E351" s="2">
        <v>29.7</v>
      </c>
      <c r="F351" s="2" t="str">
        <f t="shared" si="7"/>
        <v>0°32'29.7''</v>
      </c>
      <c r="G351" s="4">
        <f t="shared" si="5"/>
        <v>0.54158333333333331</v>
      </c>
    </row>
    <row r="352" spans="2:7" x14ac:dyDescent="0.25">
      <c r="B352" s="3">
        <v>42354</v>
      </c>
      <c r="C352" s="2">
        <v>0</v>
      </c>
      <c r="D352" s="2">
        <v>32</v>
      </c>
      <c r="E352" s="2">
        <v>29.9</v>
      </c>
      <c r="F352" s="2" t="str">
        <f t="shared" si="7"/>
        <v>0°32'29.9''</v>
      </c>
      <c r="G352" s="4">
        <f t="shared" si="5"/>
        <v>0.54163888888888889</v>
      </c>
    </row>
    <row r="353" spans="2:7" x14ac:dyDescent="0.25">
      <c r="B353" s="3">
        <v>42355</v>
      </c>
      <c r="C353" s="2">
        <v>0</v>
      </c>
      <c r="D353" s="2">
        <v>32</v>
      </c>
      <c r="E353" s="2">
        <v>30.1</v>
      </c>
      <c r="F353" s="2" t="str">
        <f t="shared" si="7"/>
        <v>0°32'30.1''</v>
      </c>
      <c r="G353" s="4">
        <f t="shared" si="5"/>
        <v>0.54169444444444448</v>
      </c>
    </row>
    <row r="354" spans="2:7" x14ac:dyDescent="0.25">
      <c r="B354" s="3">
        <v>42356</v>
      </c>
      <c r="C354" s="2">
        <v>0</v>
      </c>
      <c r="D354" s="2">
        <v>32</v>
      </c>
      <c r="E354" s="2">
        <v>30.3</v>
      </c>
      <c r="F354" s="2" t="str">
        <f t="shared" si="7"/>
        <v>0°32'30.3''</v>
      </c>
      <c r="G354" s="4">
        <f t="shared" si="5"/>
        <v>0.54174999999999995</v>
      </c>
    </row>
    <row r="355" spans="2:7" x14ac:dyDescent="0.25">
      <c r="B355" s="3">
        <v>42357</v>
      </c>
      <c r="C355" s="2">
        <v>0</v>
      </c>
      <c r="D355" s="2">
        <v>32</v>
      </c>
      <c r="E355" s="2">
        <v>30.5</v>
      </c>
      <c r="F355" s="2" t="str">
        <f t="shared" si="7"/>
        <v>0°32'30.5''</v>
      </c>
      <c r="G355" s="4">
        <f t="shared" si="5"/>
        <v>0.54180555555555554</v>
      </c>
    </row>
    <row r="356" spans="2:7" x14ac:dyDescent="0.25">
      <c r="B356" s="3">
        <v>42358</v>
      </c>
      <c r="C356" s="2">
        <v>0</v>
      </c>
      <c r="D356" s="2">
        <v>32</v>
      </c>
      <c r="E356" s="2">
        <v>30.7</v>
      </c>
      <c r="F356" s="2" t="str">
        <f t="shared" si="7"/>
        <v>0°32'30.7''</v>
      </c>
      <c r="G356" s="4">
        <f t="shared" si="5"/>
        <v>0.54186111111111113</v>
      </c>
    </row>
    <row r="357" spans="2:7" x14ac:dyDescent="0.25">
      <c r="B357" s="3">
        <v>42359</v>
      </c>
      <c r="C357" s="2">
        <v>0</v>
      </c>
      <c r="D357" s="2">
        <v>32</v>
      </c>
      <c r="E357" s="2">
        <v>30.8</v>
      </c>
      <c r="F357" s="2" t="str">
        <f t="shared" si="7"/>
        <v>0°32'30.8''</v>
      </c>
      <c r="G357" s="4">
        <f t="shared" si="5"/>
        <v>0.54188888888888886</v>
      </c>
    </row>
    <row r="358" spans="2:7" x14ac:dyDescent="0.25">
      <c r="B358" s="3">
        <v>42360</v>
      </c>
      <c r="C358" s="2">
        <v>0</v>
      </c>
      <c r="D358" s="2">
        <v>32</v>
      </c>
      <c r="E358" s="2">
        <v>31</v>
      </c>
      <c r="F358" s="2" t="str">
        <f t="shared" si="7"/>
        <v>0°32'31''</v>
      </c>
      <c r="G358" s="4">
        <f t="shared" si="5"/>
        <v>0.54194444444444445</v>
      </c>
    </row>
    <row r="359" spans="2:7" x14ac:dyDescent="0.25">
      <c r="B359" s="3">
        <v>42361</v>
      </c>
      <c r="C359" s="2">
        <v>0</v>
      </c>
      <c r="D359" s="2">
        <v>32</v>
      </c>
      <c r="E359" s="2">
        <v>31.1</v>
      </c>
      <c r="F359" s="2" t="str">
        <f t="shared" si="7"/>
        <v>0°32'31.1''</v>
      </c>
      <c r="G359" s="4">
        <f t="shared" si="5"/>
        <v>0.54197222222222219</v>
      </c>
    </row>
    <row r="360" spans="2:7" x14ac:dyDescent="0.25">
      <c r="B360" s="3">
        <v>42362</v>
      </c>
      <c r="C360" s="2">
        <v>0</v>
      </c>
      <c r="D360" s="2">
        <v>32</v>
      </c>
      <c r="E360" s="2">
        <v>31.2</v>
      </c>
      <c r="F360" s="2" t="str">
        <f t="shared" si="7"/>
        <v>0°32'31.2''</v>
      </c>
      <c r="G360" s="4">
        <f t="shared" si="5"/>
        <v>0.54200000000000004</v>
      </c>
    </row>
    <row r="361" spans="2:7" x14ac:dyDescent="0.25">
      <c r="B361" s="3">
        <v>42363</v>
      </c>
      <c r="C361" s="2">
        <v>0</v>
      </c>
      <c r="D361" s="2">
        <v>32</v>
      </c>
      <c r="E361" s="2">
        <v>31.3</v>
      </c>
      <c r="F361" s="2" t="str">
        <f t="shared" si="7"/>
        <v>0°32'31.3''</v>
      </c>
      <c r="G361" s="4">
        <f t="shared" si="5"/>
        <v>0.54202777777777778</v>
      </c>
    </row>
    <row r="362" spans="2:7" x14ac:dyDescent="0.25">
      <c r="B362" s="3">
        <v>42364</v>
      </c>
      <c r="C362" s="2">
        <v>0</v>
      </c>
      <c r="D362" s="2">
        <v>32</v>
      </c>
      <c r="E362" s="2">
        <v>31.4</v>
      </c>
      <c r="F362" s="2" t="str">
        <f t="shared" si="7"/>
        <v>0°32'31.4''</v>
      </c>
      <c r="G362" s="4">
        <f t="shared" si="5"/>
        <v>0.54205555555555551</v>
      </c>
    </row>
    <row r="363" spans="2:7" x14ac:dyDescent="0.25">
      <c r="B363" s="3">
        <v>42365</v>
      </c>
      <c r="C363" s="2">
        <v>0</v>
      </c>
      <c r="D363" s="2">
        <v>32</v>
      </c>
      <c r="E363" s="2">
        <v>31.5</v>
      </c>
      <c r="F363" s="2" t="str">
        <f t="shared" si="7"/>
        <v>0°32'31.5''</v>
      </c>
      <c r="G363" s="4">
        <f t="shared" si="5"/>
        <v>0.54208333333333336</v>
      </c>
    </row>
    <row r="364" spans="2:7" x14ac:dyDescent="0.25">
      <c r="B364" s="3">
        <v>42366</v>
      </c>
      <c r="C364" s="2">
        <v>0</v>
      </c>
      <c r="D364" s="2">
        <v>32</v>
      </c>
      <c r="E364" s="2">
        <v>31.6</v>
      </c>
      <c r="F364" s="2" t="str">
        <f t="shared" si="7"/>
        <v>0°32'31.6''</v>
      </c>
      <c r="G364" s="4">
        <f t="shared" si="5"/>
        <v>0.5421111111111111</v>
      </c>
    </row>
    <row r="365" spans="2:7" x14ac:dyDescent="0.25">
      <c r="B365" s="3">
        <v>42367</v>
      </c>
      <c r="C365" s="2">
        <v>0</v>
      </c>
      <c r="D365" s="2">
        <v>32</v>
      </c>
      <c r="E365" s="2">
        <v>31.7</v>
      </c>
      <c r="F365" s="2" t="str">
        <f t="shared" si="7"/>
        <v>0°32'31.7''</v>
      </c>
      <c r="G365" s="4">
        <f t="shared" si="5"/>
        <v>0.54213888888888884</v>
      </c>
    </row>
    <row r="366" spans="2:7" x14ac:dyDescent="0.25">
      <c r="B366" s="3">
        <v>42368</v>
      </c>
      <c r="C366" s="2">
        <v>0</v>
      </c>
      <c r="D366" s="2">
        <v>32</v>
      </c>
      <c r="E366" s="2">
        <v>31.7</v>
      </c>
      <c r="F366" s="2" t="str">
        <f t="shared" si="7"/>
        <v>0°32'31.7''</v>
      </c>
      <c r="G366" s="4">
        <f t="shared" si="5"/>
        <v>0.54213888888888884</v>
      </c>
    </row>
    <row r="367" spans="2:7" x14ac:dyDescent="0.25">
      <c r="B367" s="3">
        <v>42369</v>
      </c>
      <c r="C367" s="2">
        <v>0</v>
      </c>
      <c r="D367" s="2">
        <v>32</v>
      </c>
      <c r="E367" s="2">
        <v>31.7</v>
      </c>
      <c r="F367" s="2" t="str">
        <f t="shared" si="7"/>
        <v>0°32'31.7''</v>
      </c>
      <c r="G367" s="4">
        <f t="shared" si="5"/>
        <v>0.54213888888888884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8EF5-98F3-44BD-A091-64B2FE94294A}">
  <dimension ref="B2:C10"/>
  <sheetViews>
    <sheetView workbookViewId="0">
      <selection activeCell="C10" sqref="C10"/>
    </sheetView>
  </sheetViews>
  <sheetFormatPr baseColWidth="10" defaultRowHeight="13.2" x14ac:dyDescent="0.25"/>
  <cols>
    <col min="3" max="3" width="85.109375" customWidth="1"/>
  </cols>
  <sheetData>
    <row r="2" spans="2:3" ht="22.8" x14ac:dyDescent="0.4">
      <c r="B2" s="17" t="s">
        <v>48</v>
      </c>
    </row>
    <row r="4" spans="2:3" ht="13.8" thickBot="1" x14ac:dyDescent="0.3">
      <c r="B4" s="19" t="s">
        <v>50</v>
      </c>
      <c r="C4" s="19" t="s">
        <v>51</v>
      </c>
    </row>
    <row r="5" spans="2:3" x14ac:dyDescent="0.25">
      <c r="B5" s="10" t="s">
        <v>58</v>
      </c>
      <c r="C5" s="10" t="s">
        <v>59</v>
      </c>
    </row>
    <row r="6" spans="2:3" x14ac:dyDescent="0.25">
      <c r="B6" s="10" t="s">
        <v>49</v>
      </c>
      <c r="C6" s="10" t="s">
        <v>54</v>
      </c>
    </row>
    <row r="7" spans="2:3" x14ac:dyDescent="0.25">
      <c r="B7" s="10" t="s">
        <v>52</v>
      </c>
      <c r="C7" s="10" t="s">
        <v>55</v>
      </c>
    </row>
    <row r="8" spans="2:3" x14ac:dyDescent="0.25">
      <c r="B8" s="10" t="s">
        <v>53</v>
      </c>
      <c r="C8" s="10" t="s">
        <v>56</v>
      </c>
    </row>
    <row r="9" spans="2:3" x14ac:dyDescent="0.25">
      <c r="B9" s="10" t="s">
        <v>32</v>
      </c>
      <c r="C9" s="10" t="s">
        <v>57</v>
      </c>
    </row>
    <row r="10" spans="2:3" x14ac:dyDescent="0.25">
      <c r="B10" s="10" t="s">
        <v>60</v>
      </c>
      <c r="C10" s="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 coro</vt:lpstr>
      <vt:lpstr>Bibliographie</vt:lpstr>
      <vt:lpstr>taille soleil</vt:lpstr>
      <vt:lpstr>versions</vt:lpstr>
    </vt:vector>
  </TitlesOfParts>
  <Company>Rondi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rondi</dc:creator>
  <cp:lastModifiedBy>Patrick</cp:lastModifiedBy>
  <dcterms:created xsi:type="dcterms:W3CDTF">2000-05-13T07:23:29Z</dcterms:created>
  <dcterms:modified xsi:type="dcterms:W3CDTF">2021-10-22T05:13:05Z</dcterms:modified>
</cp:coreProperties>
</file>